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11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G68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80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162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04-08-2008</t>
        </r>
      </text>
    </comment>
    <comment ref="G173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21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22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50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51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Incopora cuenta, segùn modificación oficio Nº36.640 del 04-02-2008</t>
        </r>
      </text>
    </comment>
    <comment ref="G252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53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77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89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290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303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  <comment ref="G304" authorId="0">
      <text>
        <r>
          <rPr>
            <b/>
            <sz val="8"/>
            <rFont val="Tahoma"/>
            <family val="0"/>
          </rPr>
          <t>Sylvia Huechacona:</t>
        </r>
        <r>
          <rPr>
            <sz val="8"/>
            <rFont val="Tahoma"/>
            <family val="0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<sst xmlns="http://schemas.openxmlformats.org/spreadsheetml/2006/main" count="1147" uniqueCount="392">
  <si>
    <t>BALANCE DE EJECUCION PRESUPUESTARIA (BEP)</t>
  </si>
  <si>
    <t>I. MUNICIPALIDAD DE:</t>
  </si>
  <si>
    <t>TRIMESTRE:</t>
  </si>
  <si>
    <t>SECTOR:</t>
  </si>
  <si>
    <t>EDUCACION (GASTOS)</t>
  </si>
  <si>
    <t xml:space="preserve">   </t>
  </si>
  <si>
    <t>3er. TRIMESTRE 2008</t>
  </si>
  <si>
    <t>GASTOS EDUCACION</t>
  </si>
  <si>
    <t>SUB TITULO</t>
  </si>
  <si>
    <t>ITEM</t>
  </si>
  <si>
    <t>ASIGNACION</t>
  </si>
  <si>
    <t>SUB ASIG.</t>
  </si>
  <si>
    <t>SUB SUB ASIG.</t>
  </si>
  <si>
    <t>DENOMINACION</t>
  </si>
  <si>
    <t>PRESUP. INICIAL</t>
  </si>
  <si>
    <t>PRESUP. VIGENTE</t>
  </si>
  <si>
    <t>GASTO DEVENG.</t>
  </si>
  <si>
    <t>SALDO PRESUP.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</si>
  <si>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</si>
  <si>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</si>
  <si>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</si>
  <si>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</si>
  <si>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</si>
  <si>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</si>
  <si>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</si>
  <si>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</si>
  <si>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</si>
  <si>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</si>
  <si>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</si>
  <si>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</si>
  <si>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</si>
  <si>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</si>
  <si>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</si>
  <si>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</si>
  <si>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</si>
  <si>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</si>
  <si>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</si>
  <si>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</si>
  <si>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</si>
  <si>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</si>
  <si>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</si>
  <si>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</si>
  <si>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</si>
  <si>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</si>
  <si>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</si>
  <si>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</si>
  <si>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</si>
  <si>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</si>
  <si>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</si>
  <si>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</si>
  <si>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</si>
  <si>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</si>
  <si>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</si>
  <si>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</si>
  <si>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</si>
  <si>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</si>
  <si>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</si>
  <si>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</si>
  <si>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</si>
  <si>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</si>
  <si>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</si>
  <si>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</si>
  <si>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</si>
  <si>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</si>
  <si>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</si>
  <si>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</si>
  <si>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</si>
  <si>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</si>
  <si>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</si>
  <si>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</si>
  <si>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</si>
  <si>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</si>
  <si>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</si>
  <si>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</si>
  <si>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</si>
  <si>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</si>
  <si>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</si>
  <si>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</si>
  <si>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</si>
  <si>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</si>
  <si>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</si>
  <si>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</si>
  <si>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</si>
  <si>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</si>
  <si>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</si>
  <si>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</si>
  <si>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</si>
  <si>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</si>
  <si>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</si>
  <si>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</si>
  <si>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</si>
  <si>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</si>
  <si>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</si>
  <si>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</si>
  <si>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</si>
  <si>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</si>
  <si>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</si>
  <si>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</si>
  <si>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</si>
  <si>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</si>
  <si>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</si>
  <si>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</si>
  <si>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</si>
  <si>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</si>
  <si>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</si>
  <si>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</si>
  <si>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</si>
  <si>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</si>
  <si>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</si>
  <si>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</si>
  <si>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</si>
  <si>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</si>
  <si>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</si>
  <si>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</si>
  <si>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</si>
  <si>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</si>
  <si>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</si>
  <si>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</si>
  <si>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</si>
  <si>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</si>
  <si>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</si>
  <si>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</si>
  <si>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</si>
  <si>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</si>
  <si>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</si>
  <si>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</si>
  <si>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</si>
  <si>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</si>
  <si>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</si>
  <si>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</si>
  <si>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</si>
  <si>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</si>
  <si>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</si>
  <si>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</si>
  <si>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</si>
  <si>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</si>
  <si>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</si>
  <si>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</si>
  <si>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</si>
  <si>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</si>
  <si>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</si>
  <si>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</si>
  <si>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</si>
  <si>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</si>
  <si>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</si>
  <si>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</si>
  <si>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</si>
  <si>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</si>
  <si>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</si>
  <si>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</si>
  <si>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</si>
  <si>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</si>
  <si>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</si>
  <si>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</si>
  <si>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</si>
  <si>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</si>
  <si>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</si>
  <si>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</si>
  <si>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</si>
  <si>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</si>
  <si>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</si>
  <si>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</si>
  <si>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</si>
  <si>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</si>
  <si>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</si>
  <si>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</si>
  <si>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</si>
  <si>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</si>
  <si>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</si>
  <si>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</si>
  <si>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</si>
  <si>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</si>
  <si>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</si>
  <si>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</si>
  <si>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</si>
  <si>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</si>
  <si>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</si>
  <si>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</si>
  <si>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</si>
  <si>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</si>
  <si>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Prestaciones de Servicios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</si>
  <si>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</si>
  <si>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</si>
  <si>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</si>
  <si>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</si>
  <si>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</si>
  <si>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</si>
  <si>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</si>
  <si>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</si>
  <si>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</si>
  <si>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</si>
  <si>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</si>
  <si>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</si>
  <si>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</si>
  <si>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</si>
  <si>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</si>
  <si>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</si>
  <si>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</si>
  <si>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</si>
  <si>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</si>
  <si>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</si>
  <si>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</si>
  <si>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</si>
  <si>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</si>
  <si>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</si>
  <si>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</si>
  <si>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</si>
  <si>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</si>
  <si>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</si>
  <si>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</si>
  <si>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</si>
  <si>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</si>
  <si>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</si>
  <si>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</si>
  <si>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</si>
  <si>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</si>
  <si>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</si>
  <si>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</si>
  <si>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</si>
  <si>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</si>
  <si>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</si>
  <si>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</si>
  <si>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</si>
  <si>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</si>
  <si>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</si>
  <si>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</si>
  <si>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</si>
  <si>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</si>
  <si>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</si>
  <si>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</si>
  <si>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</si>
  <si>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</si>
  <si>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</si>
  <si>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</si>
  <si>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</si>
  <si>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</si>
  <si>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</si>
  <si>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</si>
  <si>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</si>
  <si>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</si>
  <si>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</si>
  <si>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</si>
  <si>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</si>
  <si>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</si>
  <si>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</si>
  <si>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</si>
  <si>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</si>
  <si>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</si>
  <si>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</si>
  <si>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</si>
  <si>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</si>
  <si>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</si>
  <si>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</si>
  <si>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</si>
  <si>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</si>
  <si>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</si>
  <si>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</si>
  <si>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</si>
  <si>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</si>
  <si>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</si>
  <si>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</si>
  <si>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</si>
  <si>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</si>
  <si>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</si>
  <si>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</si>
  <si>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</si>
  <si>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</si>
  <si>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</si>
  <si>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</si>
  <si>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</si>
  <si>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</si>
  <si>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</si>
  <si>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</si>
  <si>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</si>
  <si>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</si>
  <si>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</si>
  <si>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</si>
  <si>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23</t>
  </si>
  <si>
    <t>PRESTACIONES DE SEGURIDAD SOCIAL</t>
  </si>
  <si>
    <t>PRESTACIONES PREVISIONALES</t>
  </si>
  <si>
    <t>Desahucios e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</si>
  <si>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</si>
  <si>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</si>
  <si>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</si>
  <si>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</si>
  <si>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</si>
  <si>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</si>
  <si>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</si>
  <si>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</si>
  <si>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</si>
  <si>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</si>
  <si>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</si>
  <si>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</si>
  <si>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</si>
  <si>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</si>
  <si>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</si>
  <si>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</si>
  <si>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</si>
  <si>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</si>
  <si>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</si>
  <si>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</si>
  <si>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</si>
  <si>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</si>
  <si>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</si>
  <si>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</si>
  <si>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</si>
  <si>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</si>
  <si>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</si>
  <si>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</si>
  <si>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</si>
  <si>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Art. 14, Nº 6 Ley Nº18.695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</si>
  <si>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</si>
  <si>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</si>
  <si>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</si>
  <si>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</si>
  <si>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</si>
  <si>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</si>
  <si>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</si>
  <si>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</si>
  <si>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</si>
  <si>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</si>
  <si>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</si>
  <si>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</si>
  <si>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</si>
  <si>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</si>
  <si>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</si>
  <si>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</si>
  <si>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</si>
  <si>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</si>
  <si>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</si>
  <si>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</si>
  <si>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</si>
  <si>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</si>
  <si>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</si>
  <si>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</si>
  <si>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</si>
  <si>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</si>
  <si>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</si>
  <si>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</si>
  <si>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</si>
  <si>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</si>
  <si>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</si>
  <si>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</si>
  <si>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</si>
  <si>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</si>
  <si>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</si>
  <si>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</si>
  <si>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</si>
  <si>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</si>
  <si>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</si>
  <si>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</si>
  <si>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</si>
  <si>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</si>
  <si>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</si>
  <si>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</si>
  <si>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</si>
  <si>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</si>
  <si>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</si>
  <si>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</si>
  <si>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</si>
  <si>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</si>
  <si>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</si>
  <si>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</si>
  <si>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</si>
  <si>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</si>
  <si>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</si>
  <si>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</si>
  <si>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</si>
  <si>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</si>
  <si>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</si>
  <si>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</si>
  <si>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</si>
  <si>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</si>
  <si>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</si>
  <si>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</si>
  <si>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</si>
  <si>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</si>
  <si>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</si>
  <si>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</si>
  <si>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</si>
  <si>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</si>
  <si>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</si>
  <si>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</si>
  <si>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</si>
  <si>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</si>
  <si>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</si>
  <si>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</si>
  <si>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</si>
  <si>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</si>
  <si>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</si>
  <si>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</si>
  <si>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T O T A L      G A S T O S ............M$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</si>
</sst>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00\-00\-0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1" fillId="3" borderId="6" xfId="0" applyNumberFormat="1" applyFont="1" applyFill="1" applyBorder="1" applyAlignment="1" applyProtection="1">
      <alignment horizontal="center" vertical="top" textRotation="90"/>
      <protection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49" fontId="4" fillId="4" borderId="7" xfId="0" applyNumberFormat="1" applyFont="1" applyFill="1" applyBorder="1" applyAlignment="1" applyProtection="1">
      <alignment horizontal="center"/>
      <protection/>
    </xf>
    <xf numFmtId="49" fontId="4" fillId="4" borderId="8" xfId="0" applyNumberFormat="1" applyFont="1" applyFill="1" applyBorder="1" applyAlignment="1" applyProtection="1">
      <alignment horizontal="center"/>
      <protection/>
    </xf>
    <xf numFmtId="49" fontId="4" fillId="4" borderId="2" xfId="0" applyNumberFormat="1" applyFont="1" applyFill="1" applyBorder="1" applyAlignment="1" applyProtection="1">
      <alignment horizontal="center"/>
      <protection/>
    </xf>
    <xf numFmtId="49" fontId="4" fillId="4" borderId="9" xfId="0" applyNumberFormat="1" applyFont="1" applyFill="1" applyBorder="1" applyAlignment="1" applyProtection="1">
      <alignment horizontal="center"/>
      <protection/>
    </xf>
    <xf numFmtId="0" fontId="4" fillId="4" borderId="7" xfId="0" applyFont="1" applyFill="1" applyBorder="1" applyAlignment="1" applyProtection="1">
      <alignment horizontal="left"/>
      <protection/>
    </xf>
    <xf numFmtId="3" fontId="4" fillId="4" borderId="10" xfId="0" applyNumberFormat="1" applyFont="1" applyFill="1" applyBorder="1" applyAlignment="1" applyProtection="1">
      <alignment horizontal="right"/>
      <protection/>
    </xf>
    <xf numFmtId="3" fontId="4" fillId="4" borderId="11" xfId="0" applyNumberFormat="1" applyFont="1" applyFill="1" applyBorder="1" applyAlignment="1" applyProtection="1">
      <alignment horizontal="right"/>
      <protection/>
    </xf>
    <xf numFmtId="3" fontId="4" fillId="4" borderId="12" xfId="0" applyNumberFormat="1" applyFont="1" applyFill="1" applyBorder="1" applyAlignment="1" applyProtection="1">
      <alignment horizontal="right"/>
      <protection/>
    </xf>
    <xf numFmtId="49" fontId="1" fillId="2" borderId="7" xfId="0" applyNumberFormat="1" applyFont="1" applyFill="1" applyBorder="1" applyAlignment="1" applyProtection="1">
      <alignment horizontal="center"/>
      <protection/>
    </xf>
    <xf numFmtId="49" fontId="1" fillId="2" borderId="8" xfId="0" applyNumberFormat="1" applyFont="1" applyFill="1" applyBorder="1" applyAlignment="1" applyProtection="1">
      <alignment horizontal="center"/>
      <protection/>
    </xf>
    <xf numFmtId="49" fontId="1" fillId="2" borderId="2" xfId="0" applyNumberFormat="1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right"/>
      <protection/>
    </xf>
    <xf numFmtId="3" fontId="1" fillId="2" borderId="3" xfId="0" applyNumberFormat="1" applyFont="1" applyFill="1" applyBorder="1" applyAlignment="1" applyProtection="1">
      <alignment horizontal="right"/>
      <protection/>
    </xf>
    <xf numFmtId="3" fontId="1" fillId="2" borderId="9" xfId="0" applyNumberFormat="1" applyFont="1" applyFill="1" applyBorder="1" applyAlignment="1" applyProtection="1">
      <alignment horizontal="right"/>
      <protection/>
    </xf>
    <xf numFmtId="49" fontId="1" fillId="0" borderId="7" xfId="0" applyNumberFormat="1" applyFont="1" applyBorder="1" applyAlignment="1" applyProtection="1">
      <alignment horizontal="center"/>
      <protection/>
    </xf>
    <xf numFmtId="49" fontId="1" fillId="0" borderId="8" xfId="0" applyNumberFormat="1" applyFont="1" applyBorder="1" applyAlignment="1" applyProtection="1">
      <alignment horizontal="center"/>
      <protection/>
    </xf>
    <xf numFmtId="49" fontId="1" fillId="0" borderId="2" xfId="0" applyNumberFormat="1" applyFont="1" applyBorder="1" applyAlignment="1" applyProtection="1">
      <alignment horizontal="center"/>
      <protection/>
    </xf>
    <xf numFmtId="49" fontId="1" fillId="0" borderId="9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left" wrapText="1"/>
      <protection/>
    </xf>
    <xf numFmtId="49" fontId="1" fillId="5" borderId="7" xfId="0" applyNumberFormat="1" applyFont="1" applyFill="1" applyBorder="1" applyAlignment="1" applyProtection="1">
      <alignment horizontal="center"/>
      <protection/>
    </xf>
    <xf numFmtId="49" fontId="1" fillId="5" borderId="8" xfId="0" applyNumberFormat="1" applyFont="1" applyFill="1" applyBorder="1" applyAlignment="1" applyProtection="1">
      <alignment horizontal="center"/>
      <protection/>
    </xf>
    <xf numFmtId="49" fontId="1" fillId="5" borderId="2" xfId="0" applyNumberFormat="1" applyFont="1" applyFill="1" applyBorder="1" applyAlignment="1" applyProtection="1">
      <alignment horizontal="center"/>
      <protection/>
    </xf>
    <xf numFmtId="49" fontId="0" fillId="5" borderId="8" xfId="0" applyNumberFormat="1" applyFont="1" applyFill="1" applyBorder="1" applyAlignment="1" applyProtection="1">
      <alignment horizontal="center"/>
      <protection/>
    </xf>
    <xf numFmtId="49" fontId="0" fillId="5" borderId="9" xfId="0" applyNumberFormat="1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 horizontal="left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 wrapText="1"/>
      <protection/>
    </xf>
    <xf numFmtId="49" fontId="1" fillId="0" borderId="7" xfId="0" applyNumberFormat="1" applyFont="1" applyFill="1" applyBorder="1" applyAlignment="1" applyProtection="1">
      <alignment horizontal="center"/>
      <protection/>
    </xf>
    <xf numFmtId="49" fontId="1" fillId="0" borderId="8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center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49" fontId="0" fillId="5" borderId="2" xfId="0" applyNumberFormat="1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 horizontal="left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left"/>
      <protection/>
    </xf>
    <xf numFmtId="3" fontId="4" fillId="4" borderId="7" xfId="0" applyNumberFormat="1" applyFont="1" applyFill="1" applyBorder="1" applyAlignment="1" applyProtection="1">
      <alignment horizontal="right"/>
      <protection/>
    </xf>
    <xf numFmtId="3" fontId="4" fillId="4" borderId="3" xfId="0" applyNumberFormat="1" applyFont="1" applyFill="1" applyBorder="1" applyAlignment="1" applyProtection="1">
      <alignment horizontal="right"/>
      <protection/>
    </xf>
    <xf numFmtId="3" fontId="4" fillId="4" borderId="9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7" xfId="0" applyNumberFormat="1" applyFont="1" applyBorder="1" applyAlignment="1" applyProtection="1">
      <alignment horizontal="left" wrapText="1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1" fillId="2" borderId="7" xfId="0" applyNumberFormat="1" applyFont="1" applyFill="1" applyBorder="1" applyAlignment="1" applyProtection="1">
      <alignment horizontal="left"/>
      <protection/>
    </xf>
    <xf numFmtId="49" fontId="1" fillId="0" borderId="7" xfId="0" applyNumberFormat="1" applyFont="1" applyBorder="1" applyAlignment="1" applyProtection="1">
      <alignment horizontal="left"/>
      <protection/>
    </xf>
    <xf numFmtId="49" fontId="5" fillId="0" borderId="8" xfId="0" applyNumberFormat="1" applyFont="1" applyBorder="1" applyAlignment="1" applyProtection="1">
      <alignment horizontal="center"/>
      <protection/>
    </xf>
    <xf numFmtId="49" fontId="5" fillId="0" borderId="9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49" fontId="4" fillId="2" borderId="2" xfId="0" applyNumberFormat="1" applyFont="1" applyFill="1" applyBorder="1" applyAlignment="1" applyProtection="1">
      <alignment horizontal="center"/>
      <protection/>
    </xf>
    <xf numFmtId="49" fontId="4" fillId="2" borderId="8" xfId="0" applyNumberFormat="1" applyFont="1" applyFill="1" applyBorder="1" applyAlignment="1" applyProtection="1">
      <alignment horizontal="center"/>
      <protection/>
    </xf>
    <xf numFmtId="49" fontId="4" fillId="2" borderId="9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 applyProtection="1">
      <alignment horizontal="left" wrapText="1"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4" fillId="4" borderId="8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3" fontId="1" fillId="2" borderId="7" xfId="0" applyNumberFormat="1" applyFont="1" applyFill="1" applyBorder="1" applyAlignment="1" applyProtection="1">
      <alignment horizontal="right"/>
      <protection locked="0"/>
    </xf>
    <xf numFmtId="0" fontId="4" fillId="4" borderId="13" xfId="0" applyFont="1" applyFill="1" applyBorder="1" applyAlignment="1" applyProtection="1">
      <alignment/>
      <protection/>
    </xf>
    <xf numFmtId="0" fontId="4" fillId="4" borderId="14" xfId="0" applyFont="1" applyFill="1" applyBorder="1" applyAlignment="1" applyProtection="1">
      <alignment/>
      <protection/>
    </xf>
    <xf numFmtId="49" fontId="1" fillId="2" borderId="6" xfId="0" applyNumberFormat="1" applyFont="1" applyFill="1" applyBorder="1" applyAlignment="1" applyProtection="1">
      <alignment horizontal="center"/>
      <protection/>
    </xf>
    <xf numFmtId="3" fontId="0" fillId="2" borderId="7" xfId="0" applyNumberFormat="1" applyFont="1" applyFill="1" applyBorder="1" applyAlignment="1" applyProtection="1">
      <alignment horizontal="right"/>
      <protection locked="0"/>
    </xf>
    <xf numFmtId="3" fontId="0" fillId="2" borderId="3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ont="1" applyFill="1" applyBorder="1" applyAlignment="1" applyProtection="1">
      <alignment horizontal="right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left"/>
      <protection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 horizontal="right"/>
      <protection/>
    </xf>
    <xf numFmtId="3" fontId="4" fillId="4" borderId="7" xfId="0" applyNumberFormat="1" applyFont="1" applyFill="1" applyBorder="1" applyAlignment="1" applyProtection="1">
      <alignment horizontal="right"/>
      <protection locked="0"/>
    </xf>
    <xf numFmtId="3" fontId="4" fillId="4" borderId="3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19" xfId="0" applyNumberFormat="1" applyFont="1" applyFill="1" applyBorder="1" applyAlignment="1" applyProtection="1">
      <alignment horizontal="right"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trabajo\Victor%20Concha%202\Escritorio\2&#186;TRIM-2008\BEP_TRIMESTRAL_2008_v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San Miguel</v>
          </cell>
        </row>
        <row r="4">
          <cell r="F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00390625" style="0" customWidth="1"/>
    <col min="2" max="6" width="4.8515625" style="0" customWidth="1"/>
    <col min="7" max="7" width="38.7109375" style="0" customWidth="1"/>
  </cols>
  <sheetData>
    <row r="1" spans="2:11" ht="15" customHeight="1">
      <c r="B1" s="1"/>
      <c r="C1" s="1"/>
      <c r="D1" s="1"/>
      <c r="E1" s="2"/>
      <c r="F1" s="2"/>
      <c r="G1" s="3" t="s">
        <v>0</v>
      </c>
      <c r="H1" s="4"/>
      <c r="I1" s="4"/>
      <c r="J1" s="4"/>
      <c r="K1" s="4"/>
    </row>
    <row r="2" spans="2:11" ht="15" customHeight="1">
      <c r="B2" s="1"/>
      <c r="C2" s="1"/>
      <c r="D2" s="1"/>
      <c r="E2" s="2"/>
      <c r="F2" s="2"/>
      <c r="G2" s="3"/>
      <c r="H2" s="4"/>
      <c r="I2" s="4"/>
      <c r="J2" s="4"/>
      <c r="K2" s="4"/>
    </row>
    <row r="3" spans="2:11" ht="15" customHeight="1">
      <c r="B3" s="5" t="s">
        <v>1</v>
      </c>
      <c r="C3" s="6"/>
      <c r="D3" s="6"/>
      <c r="E3" s="6"/>
      <c r="F3" s="7"/>
      <c r="G3" s="8" t="str">
        <f>'[1]MUNICIPAL (Ingresos)'!F3</f>
        <v>San Miguel</v>
      </c>
      <c r="H3" s="4"/>
      <c r="I3" s="4"/>
      <c r="J3" s="4"/>
      <c r="K3" s="4"/>
    </row>
    <row r="4" spans="2:11" ht="15" customHeight="1">
      <c r="B4" s="9" t="s">
        <v>2</v>
      </c>
      <c r="C4" s="6"/>
      <c r="D4" s="6"/>
      <c r="E4" s="6"/>
      <c r="F4" s="7"/>
      <c r="G4" s="8">
        <f>'[1]MUNICIPAL (Ingresos)'!F4</f>
        <v>1</v>
      </c>
      <c r="H4" s="4"/>
      <c r="I4" s="4"/>
      <c r="J4" s="4"/>
      <c r="K4" s="4"/>
    </row>
    <row r="5" spans="2:11" ht="15" customHeight="1">
      <c r="B5" s="10" t="s">
        <v>3</v>
      </c>
      <c r="C5" s="11"/>
      <c r="D5" s="11"/>
      <c r="E5" s="11"/>
      <c r="F5" s="12"/>
      <c r="G5" s="13" t="s">
        <v>4</v>
      </c>
      <c r="H5" s="4"/>
      <c r="I5" s="4"/>
      <c r="J5" s="4"/>
      <c r="K5" s="4"/>
    </row>
    <row r="6" spans="2:11" ht="15" customHeight="1">
      <c r="B6" s="1"/>
      <c r="C6" s="1"/>
      <c r="D6" s="1"/>
      <c r="E6" s="2"/>
      <c r="F6" s="2" t="s">
        <v>5</v>
      </c>
      <c r="G6" s="14"/>
      <c r="H6" s="4"/>
      <c r="I6" s="4"/>
      <c r="J6" s="4"/>
      <c r="K6" s="4"/>
    </row>
    <row r="7" spans="2:11" ht="15" customHeight="1">
      <c r="B7" s="1"/>
      <c r="C7" s="1"/>
      <c r="D7" s="1"/>
      <c r="E7" s="2"/>
      <c r="F7" s="2"/>
      <c r="G7" s="14" t="s">
        <v>6</v>
      </c>
      <c r="H7" s="4"/>
      <c r="I7" s="4"/>
      <c r="J7" s="4"/>
      <c r="K7" s="4"/>
    </row>
    <row r="8" spans="2:11" ht="15" customHeight="1">
      <c r="B8" s="1"/>
      <c r="C8" s="1"/>
      <c r="D8" s="1"/>
      <c r="E8" s="2"/>
      <c r="F8" s="2"/>
      <c r="G8" s="14"/>
      <c r="H8" s="4"/>
      <c r="I8" s="4"/>
      <c r="J8" s="4"/>
      <c r="K8" s="4"/>
    </row>
    <row r="9" spans="2:11" ht="15" customHeight="1" thickBot="1">
      <c r="B9" s="15" t="s">
        <v>7</v>
      </c>
      <c r="C9" s="15"/>
      <c r="D9" s="15"/>
      <c r="E9" s="16"/>
      <c r="F9" s="16"/>
      <c r="G9" s="17"/>
      <c r="H9" s="18"/>
      <c r="I9" s="18"/>
      <c r="J9" s="18"/>
      <c r="K9" s="18"/>
    </row>
    <row r="10" spans="2:11" ht="85.5" thickBot="1"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20" t="s">
        <v>13</v>
      </c>
      <c r="H10" s="20" t="s">
        <v>14</v>
      </c>
      <c r="I10" s="20" t="s">
        <v>15</v>
      </c>
      <c r="J10" s="20" t="s">
        <v>16</v>
      </c>
      <c r="K10" s="20" t="s">
        <v>17</v>
      </c>
    </row>
    <row r="11" spans="2:11" ht="13.5" customHeight="1">
      <c r="B11" s="21" t="s">
        <v>18</v>
      </c>
      <c r="C11" s="22"/>
      <c r="D11" s="23"/>
      <c r="E11" s="22"/>
      <c r="F11" s="24"/>
      <c r="G11" s="25" t="s">
        <v>19</v>
      </c>
      <c r="H11" s="26">
        <f>SUM(H12+H116+H207+H218)</f>
        <v>2807896</v>
      </c>
      <c r="I11" s="27">
        <f>SUM(I12+I116+I207+I218)</f>
        <v>2807896</v>
      </c>
      <c r="J11" s="27">
        <f>SUM(J12+J116+J207+J218)</f>
        <v>2247149</v>
      </c>
      <c r="K11" s="28">
        <f>I11-J11</f>
        <v>560747</v>
      </c>
    </row>
    <row r="12" spans="2:11" ht="13.5" customHeight="1">
      <c r="B12" s="29" t="s">
        <v>18</v>
      </c>
      <c r="C12" s="30" t="s">
        <v>20</v>
      </c>
      <c r="D12" s="31"/>
      <c r="E12" s="30"/>
      <c r="F12" s="32"/>
      <c r="G12" s="33" t="s">
        <v>21</v>
      </c>
      <c r="H12" s="34">
        <f>SUM(H13+H83+H86+H100+H108)</f>
        <v>2593346</v>
      </c>
      <c r="I12" s="35">
        <f>SUM(I13+I83+I86+I100+I108)</f>
        <v>2542255</v>
      </c>
      <c r="J12" s="35">
        <f>SUM(J13+J83+J86+J100+J108)</f>
        <v>2026516</v>
      </c>
      <c r="K12" s="36">
        <f>I12-J12</f>
        <v>515739</v>
      </c>
    </row>
    <row r="13" spans="2:11" ht="13.5" customHeight="1">
      <c r="B13" s="37" t="s">
        <v>18</v>
      </c>
      <c r="C13" s="38" t="s">
        <v>20</v>
      </c>
      <c r="D13" s="39" t="s">
        <v>22</v>
      </c>
      <c r="E13" s="38"/>
      <c r="F13" s="40"/>
      <c r="G13" s="41" t="s">
        <v>23</v>
      </c>
      <c r="H13" s="42">
        <f>SUM(H14+H15+H19+H21+H26+H30+H33+H42+H44+H46+H55+H58+H63+H66+H67+H68+H73+H76+H77+H78+H79+H80+H82)</f>
        <v>2587000</v>
      </c>
      <c r="I13" s="43">
        <f>SUM(I14+I15+I19+I21+I26+I30+I33+I42+I44+I46+I55+I58+I63+I66+I67+I68+I73+I76+I77+I78+I79+I80+I82)</f>
        <v>2251584</v>
      </c>
      <c r="J13" s="43">
        <f>SUM(J14+J15+J19+J21+J26+J30+J33+J42+J44+J46+J55+J58+J63+J66+J67+J68+J73+J76+J77+J78+J79+J80+J82)</f>
        <v>1764937</v>
      </c>
      <c r="K13" s="44">
        <f aca="true" t="shared" si="0" ref="K13:K76">I13-J13</f>
        <v>486647</v>
      </c>
    </row>
    <row r="14" spans="2:11" ht="13.5" customHeight="1">
      <c r="B14" s="37"/>
      <c r="C14" s="38"/>
      <c r="D14" s="39"/>
      <c r="E14" s="45" t="s">
        <v>22</v>
      </c>
      <c r="F14" s="46"/>
      <c r="G14" s="47" t="s">
        <v>24</v>
      </c>
      <c r="H14" s="48">
        <v>2587000</v>
      </c>
      <c r="I14" s="49">
        <f>1200000-25996</f>
        <v>1174004</v>
      </c>
      <c r="J14" s="49">
        <v>940346</v>
      </c>
      <c r="K14" s="44">
        <f t="shared" si="0"/>
        <v>233658</v>
      </c>
    </row>
    <row r="15" spans="2:11" ht="13.5" customHeight="1">
      <c r="B15" s="37"/>
      <c r="C15" s="38"/>
      <c r="D15" s="39"/>
      <c r="E15" s="45" t="s">
        <v>25</v>
      </c>
      <c r="F15" s="40"/>
      <c r="G15" s="47" t="s">
        <v>26</v>
      </c>
      <c r="H15" s="42">
        <f>SUM(H16:H18)</f>
        <v>0</v>
      </c>
      <c r="I15" s="50">
        <f>SUM(I16:I18)</f>
        <v>580700</v>
      </c>
      <c r="J15" s="50">
        <f>SUM(J16:J18)</f>
        <v>439209</v>
      </c>
      <c r="K15" s="44">
        <f t="shared" si="0"/>
        <v>141491</v>
      </c>
    </row>
    <row r="16" spans="2:11" ht="13.5" customHeight="1">
      <c r="B16" s="37"/>
      <c r="C16" s="38"/>
      <c r="D16" s="39"/>
      <c r="E16" s="45"/>
      <c r="F16" s="46" t="s">
        <v>22</v>
      </c>
      <c r="G16" s="47" t="s">
        <v>27</v>
      </c>
      <c r="H16" s="48">
        <v>0</v>
      </c>
      <c r="I16" s="48">
        <v>575700</v>
      </c>
      <c r="J16" s="48">
        <v>435300</v>
      </c>
      <c r="K16" s="44">
        <f t="shared" si="0"/>
        <v>140400</v>
      </c>
    </row>
    <row r="17" spans="2:11" ht="13.5" customHeight="1">
      <c r="B17" s="37"/>
      <c r="C17" s="38"/>
      <c r="D17" s="39"/>
      <c r="E17" s="45"/>
      <c r="F17" s="46" t="s">
        <v>25</v>
      </c>
      <c r="G17" s="51" t="s">
        <v>28</v>
      </c>
      <c r="H17" s="48">
        <v>0</v>
      </c>
      <c r="I17" s="48">
        <v>5000</v>
      </c>
      <c r="J17" s="48">
        <v>3909</v>
      </c>
      <c r="K17" s="44">
        <f t="shared" si="0"/>
        <v>1091</v>
      </c>
    </row>
    <row r="18" spans="2:11" ht="13.5" customHeight="1">
      <c r="B18" s="37"/>
      <c r="C18" s="38"/>
      <c r="D18" s="39"/>
      <c r="E18" s="45"/>
      <c r="F18" s="46" t="s">
        <v>29</v>
      </c>
      <c r="G18" s="47" t="s">
        <v>30</v>
      </c>
      <c r="H18" s="48">
        <v>0</v>
      </c>
      <c r="I18" s="48">
        <v>0</v>
      </c>
      <c r="J18" s="48">
        <v>0</v>
      </c>
      <c r="K18" s="44">
        <f t="shared" si="0"/>
        <v>0</v>
      </c>
    </row>
    <row r="19" spans="2:11" ht="13.5" customHeight="1">
      <c r="B19" s="37"/>
      <c r="C19" s="38"/>
      <c r="D19" s="39"/>
      <c r="E19" s="45" t="s">
        <v>29</v>
      </c>
      <c r="F19" s="46"/>
      <c r="G19" s="47" t="s">
        <v>31</v>
      </c>
      <c r="H19" s="42">
        <f>SUM(H20)</f>
        <v>0</v>
      </c>
      <c r="I19" s="50">
        <f>SUM(I20)</f>
        <v>0</v>
      </c>
      <c r="J19" s="50">
        <f>SUM(J20)</f>
        <v>0</v>
      </c>
      <c r="K19" s="44">
        <f t="shared" si="0"/>
        <v>0</v>
      </c>
    </row>
    <row r="20" spans="2:11" ht="13.5" customHeight="1">
      <c r="B20" s="37"/>
      <c r="C20" s="38"/>
      <c r="D20" s="39"/>
      <c r="E20" s="45"/>
      <c r="F20" s="46" t="s">
        <v>22</v>
      </c>
      <c r="G20" s="47" t="s">
        <v>32</v>
      </c>
      <c r="H20" s="48">
        <v>0</v>
      </c>
      <c r="I20" s="48">
        <v>0</v>
      </c>
      <c r="J20" s="48">
        <v>0</v>
      </c>
      <c r="K20" s="44">
        <f t="shared" si="0"/>
        <v>0</v>
      </c>
    </row>
    <row r="21" spans="2:11" ht="13.5" customHeight="1">
      <c r="B21" s="37"/>
      <c r="C21" s="38"/>
      <c r="D21" s="39"/>
      <c r="E21" s="45" t="s">
        <v>33</v>
      </c>
      <c r="F21" s="46"/>
      <c r="G21" s="47" t="s">
        <v>34</v>
      </c>
      <c r="H21" s="42">
        <f>SUM(H22:H25)</f>
        <v>0</v>
      </c>
      <c r="I21" s="50">
        <f>SUM(I22:I25)</f>
        <v>0</v>
      </c>
      <c r="J21" s="50">
        <f>SUM(J22:J25)</f>
        <v>0</v>
      </c>
      <c r="K21" s="44">
        <f t="shared" si="0"/>
        <v>0</v>
      </c>
    </row>
    <row r="22" spans="2:11" ht="13.5" customHeight="1">
      <c r="B22" s="37"/>
      <c r="C22" s="38"/>
      <c r="D22" s="39"/>
      <c r="E22" s="45"/>
      <c r="F22" s="46" t="s">
        <v>22</v>
      </c>
      <c r="G22" s="47" t="s">
        <v>35</v>
      </c>
      <c r="H22" s="48">
        <v>0</v>
      </c>
      <c r="I22" s="48">
        <v>0</v>
      </c>
      <c r="J22" s="48">
        <v>0</v>
      </c>
      <c r="K22" s="44">
        <f t="shared" si="0"/>
        <v>0</v>
      </c>
    </row>
    <row r="23" spans="2:11" ht="13.5" customHeight="1">
      <c r="B23" s="37"/>
      <c r="C23" s="38"/>
      <c r="D23" s="39"/>
      <c r="E23" s="45"/>
      <c r="F23" s="46" t="s">
        <v>25</v>
      </c>
      <c r="G23" s="47" t="s">
        <v>36</v>
      </c>
      <c r="H23" s="48">
        <v>0</v>
      </c>
      <c r="I23" s="48">
        <v>0</v>
      </c>
      <c r="J23" s="48">
        <v>0</v>
      </c>
      <c r="K23" s="44">
        <f t="shared" si="0"/>
        <v>0</v>
      </c>
    </row>
    <row r="24" spans="2:11" ht="13.5" customHeight="1">
      <c r="B24" s="37"/>
      <c r="C24" s="38"/>
      <c r="D24" s="39"/>
      <c r="E24" s="45"/>
      <c r="F24" s="46" t="s">
        <v>29</v>
      </c>
      <c r="G24" s="47" t="s">
        <v>37</v>
      </c>
      <c r="H24" s="48">
        <v>0</v>
      </c>
      <c r="I24" s="48">
        <v>0</v>
      </c>
      <c r="J24" s="48">
        <v>0</v>
      </c>
      <c r="K24" s="44">
        <f t="shared" si="0"/>
        <v>0</v>
      </c>
    </row>
    <row r="25" spans="2:11" ht="13.5" customHeight="1">
      <c r="B25" s="37"/>
      <c r="C25" s="38"/>
      <c r="D25" s="39"/>
      <c r="E25" s="45"/>
      <c r="F25" s="46" t="s">
        <v>33</v>
      </c>
      <c r="G25" s="47" t="s">
        <v>38</v>
      </c>
      <c r="H25" s="48">
        <v>0</v>
      </c>
      <c r="I25" s="48">
        <v>0</v>
      </c>
      <c r="J25" s="48">
        <v>0</v>
      </c>
      <c r="K25" s="44">
        <f t="shared" si="0"/>
        <v>0</v>
      </c>
    </row>
    <row r="26" spans="2:11" ht="13.5" customHeight="1">
      <c r="B26" s="37"/>
      <c r="C26" s="38"/>
      <c r="D26" s="39"/>
      <c r="E26" s="45" t="s">
        <v>39</v>
      </c>
      <c r="F26" s="46"/>
      <c r="G26" s="47" t="s">
        <v>40</v>
      </c>
      <c r="H26" s="42">
        <f>SUM(H27:H29)</f>
        <v>0</v>
      </c>
      <c r="I26" s="50">
        <f>SUM(I27:I29)</f>
        <v>0</v>
      </c>
      <c r="J26" s="50">
        <f>SUM(J27:J29)</f>
        <v>0</v>
      </c>
      <c r="K26" s="44">
        <f t="shared" si="0"/>
        <v>0</v>
      </c>
    </row>
    <row r="27" spans="2:11" ht="13.5" customHeight="1">
      <c r="B27" s="37"/>
      <c r="C27" s="38"/>
      <c r="D27" s="39"/>
      <c r="E27" s="45"/>
      <c r="F27" s="46" t="s">
        <v>22</v>
      </c>
      <c r="G27" s="47" t="s">
        <v>41</v>
      </c>
      <c r="H27" s="48">
        <v>0</v>
      </c>
      <c r="I27" s="48">
        <v>0</v>
      </c>
      <c r="J27" s="48">
        <v>0</v>
      </c>
      <c r="K27" s="44">
        <f t="shared" si="0"/>
        <v>0</v>
      </c>
    </row>
    <row r="28" spans="2:11" ht="13.5" customHeight="1">
      <c r="B28" s="37"/>
      <c r="C28" s="38"/>
      <c r="D28" s="39"/>
      <c r="E28" s="45"/>
      <c r="F28" s="46" t="s">
        <v>25</v>
      </c>
      <c r="G28" s="47" t="s">
        <v>42</v>
      </c>
      <c r="H28" s="48">
        <v>0</v>
      </c>
      <c r="I28" s="48">
        <v>0</v>
      </c>
      <c r="J28" s="48">
        <v>0</v>
      </c>
      <c r="K28" s="44">
        <f t="shared" si="0"/>
        <v>0</v>
      </c>
    </row>
    <row r="29" spans="2:11" ht="13.5" customHeight="1">
      <c r="B29" s="37"/>
      <c r="C29" s="38"/>
      <c r="D29" s="39"/>
      <c r="E29" s="45"/>
      <c r="F29" s="46" t="s">
        <v>29</v>
      </c>
      <c r="G29" s="47" t="s">
        <v>43</v>
      </c>
      <c r="H29" s="48">
        <v>0</v>
      </c>
      <c r="I29" s="48">
        <v>0</v>
      </c>
      <c r="J29" s="48">
        <v>0</v>
      </c>
      <c r="K29" s="44">
        <f t="shared" si="0"/>
        <v>0</v>
      </c>
    </row>
    <row r="30" spans="2:11" ht="13.5" customHeight="1">
      <c r="B30" s="37"/>
      <c r="C30" s="38"/>
      <c r="D30" s="39"/>
      <c r="E30" s="45" t="s">
        <v>44</v>
      </c>
      <c r="F30" s="46"/>
      <c r="G30" s="47" t="s">
        <v>45</v>
      </c>
      <c r="H30" s="42">
        <f>SUM(H31:H32)</f>
        <v>0</v>
      </c>
      <c r="I30" s="50">
        <f>SUM(I31:I32)</f>
        <v>24000</v>
      </c>
      <c r="J30" s="50">
        <f>SUM(J31:J32)</f>
        <v>20290</v>
      </c>
      <c r="K30" s="44">
        <f t="shared" si="0"/>
        <v>3710</v>
      </c>
    </row>
    <row r="31" spans="2:11" ht="13.5" customHeight="1">
      <c r="B31" s="37"/>
      <c r="C31" s="38"/>
      <c r="D31" s="39"/>
      <c r="E31" s="45"/>
      <c r="F31" s="46" t="s">
        <v>22</v>
      </c>
      <c r="G31" s="47" t="s">
        <v>46</v>
      </c>
      <c r="H31" s="48">
        <v>0</v>
      </c>
      <c r="I31" s="48">
        <v>0</v>
      </c>
      <c r="J31" s="48">
        <v>0</v>
      </c>
      <c r="K31" s="44">
        <f t="shared" si="0"/>
        <v>0</v>
      </c>
    </row>
    <row r="32" spans="2:11" ht="13.5" customHeight="1">
      <c r="B32" s="52"/>
      <c r="C32" s="53"/>
      <c r="D32" s="54"/>
      <c r="E32" s="55"/>
      <c r="F32" s="56" t="s">
        <v>25</v>
      </c>
      <c r="G32" s="57" t="s">
        <v>47</v>
      </c>
      <c r="H32" s="48">
        <v>0</v>
      </c>
      <c r="I32" s="48">
        <v>24000</v>
      </c>
      <c r="J32" s="48">
        <v>20290</v>
      </c>
      <c r="K32" s="44">
        <f t="shared" si="0"/>
        <v>3710</v>
      </c>
    </row>
    <row r="33" spans="2:11" ht="13.5" customHeight="1">
      <c r="B33" s="37"/>
      <c r="C33" s="38"/>
      <c r="D33" s="39"/>
      <c r="E33" s="58" t="s">
        <v>48</v>
      </c>
      <c r="F33" s="46"/>
      <c r="G33" s="47" t="s">
        <v>49</v>
      </c>
      <c r="H33" s="42">
        <f>SUM(H34:H41)</f>
        <v>0</v>
      </c>
      <c r="I33" s="50">
        <f>SUM(I34:I41)</f>
        <v>122500</v>
      </c>
      <c r="J33" s="50">
        <f>SUM(J34:J41)</f>
        <v>101536</v>
      </c>
      <c r="K33" s="44">
        <f t="shared" si="0"/>
        <v>20964</v>
      </c>
    </row>
    <row r="34" spans="2:11" ht="13.5" customHeight="1">
      <c r="B34" s="37"/>
      <c r="C34" s="38"/>
      <c r="D34" s="39"/>
      <c r="E34" s="45"/>
      <c r="F34" s="46" t="s">
        <v>22</v>
      </c>
      <c r="G34" s="59" t="s">
        <v>50</v>
      </c>
      <c r="H34" s="48">
        <v>0</v>
      </c>
      <c r="I34" s="48">
        <v>23000</v>
      </c>
      <c r="J34" s="48">
        <v>17162</v>
      </c>
      <c r="K34" s="44">
        <f t="shared" si="0"/>
        <v>5838</v>
      </c>
    </row>
    <row r="35" spans="2:11" ht="13.5" customHeight="1">
      <c r="B35" s="37"/>
      <c r="C35" s="38"/>
      <c r="D35" s="39"/>
      <c r="E35" s="45"/>
      <c r="F35" s="46" t="s">
        <v>25</v>
      </c>
      <c r="G35" s="59" t="s">
        <v>51</v>
      </c>
      <c r="H35" s="48">
        <v>0</v>
      </c>
      <c r="I35" s="48">
        <v>52000</v>
      </c>
      <c r="J35" s="48">
        <v>47462</v>
      </c>
      <c r="K35" s="44">
        <f t="shared" si="0"/>
        <v>4538</v>
      </c>
    </row>
    <row r="36" spans="2:11" ht="13.5" customHeight="1">
      <c r="B36" s="52"/>
      <c r="C36" s="53"/>
      <c r="D36" s="54"/>
      <c r="E36" s="55"/>
      <c r="F36" s="56" t="s">
        <v>29</v>
      </c>
      <c r="G36" s="59" t="s">
        <v>52</v>
      </c>
      <c r="H36" s="48">
        <v>0</v>
      </c>
      <c r="I36" s="48">
        <v>42000</v>
      </c>
      <c r="J36" s="48">
        <v>32212</v>
      </c>
      <c r="K36" s="44">
        <f t="shared" si="0"/>
        <v>9788</v>
      </c>
    </row>
    <row r="37" spans="2:11" ht="13.5" customHeight="1">
      <c r="B37" s="37"/>
      <c r="C37" s="38"/>
      <c r="D37" s="39"/>
      <c r="E37" s="45"/>
      <c r="F37" s="46" t="s">
        <v>33</v>
      </c>
      <c r="G37" s="60" t="s">
        <v>53</v>
      </c>
      <c r="H37" s="48">
        <v>0</v>
      </c>
      <c r="I37" s="48">
        <v>0</v>
      </c>
      <c r="J37" s="48">
        <v>0</v>
      </c>
      <c r="K37" s="44">
        <f t="shared" si="0"/>
        <v>0</v>
      </c>
    </row>
    <row r="38" spans="2:11" ht="13.5" customHeight="1">
      <c r="B38" s="37"/>
      <c r="C38" s="38"/>
      <c r="D38" s="39"/>
      <c r="E38" s="45"/>
      <c r="F38" s="46" t="s">
        <v>54</v>
      </c>
      <c r="G38" s="59" t="s">
        <v>55</v>
      </c>
      <c r="H38" s="48">
        <v>0</v>
      </c>
      <c r="I38" s="48">
        <v>0</v>
      </c>
      <c r="J38" s="48">
        <v>0</v>
      </c>
      <c r="K38" s="44">
        <f t="shared" si="0"/>
        <v>0</v>
      </c>
    </row>
    <row r="39" spans="2:11" ht="13.5" customHeight="1">
      <c r="B39" s="37"/>
      <c r="C39" s="38"/>
      <c r="D39" s="39"/>
      <c r="E39" s="45"/>
      <c r="F39" s="46" t="s">
        <v>56</v>
      </c>
      <c r="G39" s="59" t="s">
        <v>57</v>
      </c>
      <c r="H39" s="48">
        <v>0</v>
      </c>
      <c r="I39" s="48">
        <v>0</v>
      </c>
      <c r="J39" s="48">
        <v>0</v>
      </c>
      <c r="K39" s="44">
        <f t="shared" si="0"/>
        <v>0</v>
      </c>
    </row>
    <row r="40" spans="2:11" ht="13.5" customHeight="1">
      <c r="B40" s="37"/>
      <c r="C40" s="38"/>
      <c r="D40" s="39"/>
      <c r="E40" s="45"/>
      <c r="F40" s="46" t="s">
        <v>39</v>
      </c>
      <c r="G40" s="59" t="s">
        <v>58</v>
      </c>
      <c r="H40" s="48">
        <v>0</v>
      </c>
      <c r="I40" s="48">
        <v>0</v>
      </c>
      <c r="J40" s="48">
        <v>0</v>
      </c>
      <c r="K40" s="44">
        <f t="shared" si="0"/>
        <v>0</v>
      </c>
    </row>
    <row r="41" spans="2:11" ht="13.5" customHeight="1">
      <c r="B41" s="37"/>
      <c r="C41" s="38"/>
      <c r="D41" s="39"/>
      <c r="E41" s="45"/>
      <c r="F41" s="46" t="s">
        <v>59</v>
      </c>
      <c r="G41" s="59" t="s">
        <v>60</v>
      </c>
      <c r="H41" s="48">
        <v>0</v>
      </c>
      <c r="I41" s="48">
        <v>5500</v>
      </c>
      <c r="J41" s="48">
        <v>4700</v>
      </c>
      <c r="K41" s="44">
        <f t="shared" si="0"/>
        <v>800</v>
      </c>
    </row>
    <row r="42" spans="2:11" ht="13.5" customHeight="1">
      <c r="B42" s="37"/>
      <c r="C42" s="38"/>
      <c r="D42" s="39"/>
      <c r="E42" s="58" t="s">
        <v>61</v>
      </c>
      <c r="F42" s="46"/>
      <c r="G42" s="47" t="s">
        <v>62</v>
      </c>
      <c r="H42" s="42">
        <f>SUM(H43)</f>
        <v>0</v>
      </c>
      <c r="I42" s="50">
        <f>SUM(I43)</f>
        <v>0</v>
      </c>
      <c r="J42" s="50">
        <f>SUM(J43)</f>
        <v>0</v>
      </c>
      <c r="K42" s="44">
        <f t="shared" si="0"/>
        <v>0</v>
      </c>
    </row>
    <row r="43" spans="2:11" ht="13.5" customHeight="1">
      <c r="B43" s="37"/>
      <c r="C43" s="38"/>
      <c r="D43" s="39"/>
      <c r="E43" s="58"/>
      <c r="F43" s="46" t="s">
        <v>22</v>
      </c>
      <c r="G43" s="47" t="s">
        <v>63</v>
      </c>
      <c r="H43" s="48">
        <v>0</v>
      </c>
      <c r="I43" s="48">
        <v>0</v>
      </c>
      <c r="J43" s="48">
        <v>0</v>
      </c>
      <c r="K43" s="44">
        <f t="shared" si="0"/>
        <v>0</v>
      </c>
    </row>
    <row r="44" spans="2:11" ht="13.5" customHeight="1">
      <c r="B44" s="37"/>
      <c r="C44" s="38"/>
      <c r="D44" s="39"/>
      <c r="E44" s="58" t="s">
        <v>64</v>
      </c>
      <c r="F44" s="46"/>
      <c r="G44" s="59" t="s">
        <v>65</v>
      </c>
      <c r="H44" s="42">
        <f>SUM(H45)</f>
        <v>0</v>
      </c>
      <c r="I44" s="50">
        <f>SUM(I45)</f>
        <v>5050</v>
      </c>
      <c r="J44" s="50">
        <f>SUM(J45)</f>
        <v>4000</v>
      </c>
      <c r="K44" s="44">
        <f t="shared" si="0"/>
        <v>1050</v>
      </c>
    </row>
    <row r="45" spans="2:11" ht="13.5" customHeight="1">
      <c r="B45" s="37"/>
      <c r="C45" s="38"/>
      <c r="D45" s="39"/>
      <c r="E45" s="58"/>
      <c r="F45" s="46" t="s">
        <v>22</v>
      </c>
      <c r="G45" s="59" t="s">
        <v>66</v>
      </c>
      <c r="H45" s="48">
        <v>0</v>
      </c>
      <c r="I45" s="48">
        <v>5050</v>
      </c>
      <c r="J45" s="48">
        <v>4000</v>
      </c>
      <c r="K45" s="44">
        <f t="shared" si="0"/>
        <v>1050</v>
      </c>
    </row>
    <row r="46" spans="2:11" ht="13.5" customHeight="1">
      <c r="B46" s="37"/>
      <c r="C46" s="38"/>
      <c r="D46" s="39"/>
      <c r="E46" s="45" t="s">
        <v>67</v>
      </c>
      <c r="F46" s="46"/>
      <c r="G46" s="47" t="s">
        <v>68</v>
      </c>
      <c r="H46" s="42">
        <f>SUM(H47:H54)</f>
        <v>0</v>
      </c>
      <c r="I46" s="50">
        <f>SUM(I47:I54)</f>
        <v>102500</v>
      </c>
      <c r="J46" s="50">
        <f>SUM(J47:J54)</f>
        <v>75776</v>
      </c>
      <c r="K46" s="44">
        <f t="shared" si="0"/>
        <v>26724</v>
      </c>
    </row>
    <row r="47" spans="2:11" ht="13.5" customHeight="1">
      <c r="B47" s="37"/>
      <c r="C47" s="38"/>
      <c r="D47" s="39"/>
      <c r="E47" s="45"/>
      <c r="F47" s="46" t="s">
        <v>22</v>
      </c>
      <c r="G47" s="59" t="s">
        <v>69</v>
      </c>
      <c r="H47" s="48">
        <v>0</v>
      </c>
      <c r="I47" s="48">
        <v>0</v>
      </c>
      <c r="J47" s="48">
        <v>0</v>
      </c>
      <c r="K47" s="44">
        <f t="shared" si="0"/>
        <v>0</v>
      </c>
    </row>
    <row r="48" spans="2:11" ht="13.5" customHeight="1">
      <c r="B48" s="37"/>
      <c r="C48" s="38"/>
      <c r="D48" s="39"/>
      <c r="E48" s="45"/>
      <c r="F48" s="46" t="s">
        <v>25</v>
      </c>
      <c r="G48" s="59" t="s">
        <v>70</v>
      </c>
      <c r="H48" s="48">
        <v>0</v>
      </c>
      <c r="I48" s="48">
        <v>0</v>
      </c>
      <c r="J48" s="48">
        <v>0</v>
      </c>
      <c r="K48" s="44">
        <f t="shared" si="0"/>
        <v>0</v>
      </c>
    </row>
    <row r="49" spans="2:11" ht="13.5" customHeight="1">
      <c r="B49" s="37"/>
      <c r="C49" s="38"/>
      <c r="D49" s="39"/>
      <c r="E49" s="45"/>
      <c r="F49" s="46" t="s">
        <v>29</v>
      </c>
      <c r="G49" s="59" t="s">
        <v>71</v>
      </c>
      <c r="H49" s="48">
        <v>0</v>
      </c>
      <c r="I49" s="48">
        <v>1500</v>
      </c>
      <c r="J49" s="48">
        <v>891</v>
      </c>
      <c r="K49" s="44">
        <f t="shared" si="0"/>
        <v>609</v>
      </c>
    </row>
    <row r="50" spans="2:11" ht="13.5" customHeight="1">
      <c r="B50" s="37"/>
      <c r="C50" s="38"/>
      <c r="D50" s="39"/>
      <c r="E50" s="45"/>
      <c r="F50" s="46" t="s">
        <v>33</v>
      </c>
      <c r="G50" s="59" t="s">
        <v>72</v>
      </c>
      <c r="H50" s="48">
        <v>0</v>
      </c>
      <c r="I50" s="48">
        <v>0</v>
      </c>
      <c r="J50" s="48">
        <v>0</v>
      </c>
      <c r="K50" s="44">
        <f t="shared" si="0"/>
        <v>0</v>
      </c>
    </row>
    <row r="51" spans="2:11" ht="13.5" customHeight="1">
      <c r="B51" s="37"/>
      <c r="C51" s="38"/>
      <c r="D51" s="39"/>
      <c r="E51" s="45"/>
      <c r="F51" s="46" t="s">
        <v>54</v>
      </c>
      <c r="G51" s="59" t="s">
        <v>73</v>
      </c>
      <c r="H51" s="48">
        <v>0</v>
      </c>
      <c r="I51" s="48">
        <v>21000</v>
      </c>
      <c r="J51" s="48">
        <v>15337</v>
      </c>
      <c r="K51" s="44">
        <f t="shared" si="0"/>
        <v>5663</v>
      </c>
    </row>
    <row r="52" spans="2:11" ht="13.5" customHeight="1">
      <c r="B52" s="37"/>
      <c r="C52" s="38"/>
      <c r="D52" s="39"/>
      <c r="E52" s="45"/>
      <c r="F52" s="46" t="s">
        <v>56</v>
      </c>
      <c r="G52" s="59" t="s">
        <v>74</v>
      </c>
      <c r="H52" s="48">
        <v>0</v>
      </c>
      <c r="I52" s="48">
        <v>0</v>
      </c>
      <c r="J52" s="48">
        <v>0</v>
      </c>
      <c r="K52" s="44">
        <f t="shared" si="0"/>
        <v>0</v>
      </c>
    </row>
    <row r="53" spans="2:11" ht="13.5" customHeight="1">
      <c r="B53" s="37"/>
      <c r="C53" s="38"/>
      <c r="D53" s="39"/>
      <c r="E53" s="45"/>
      <c r="F53" s="46" t="s">
        <v>39</v>
      </c>
      <c r="G53" s="59" t="s">
        <v>75</v>
      </c>
      <c r="H53" s="48">
        <v>0</v>
      </c>
      <c r="I53" s="48">
        <v>0</v>
      </c>
      <c r="J53" s="48">
        <v>0</v>
      </c>
      <c r="K53" s="44">
        <f t="shared" si="0"/>
        <v>0</v>
      </c>
    </row>
    <row r="54" spans="2:11" ht="13.5" customHeight="1">
      <c r="B54" s="37"/>
      <c r="C54" s="38"/>
      <c r="D54" s="39"/>
      <c r="E54" s="45"/>
      <c r="F54" s="46" t="s">
        <v>59</v>
      </c>
      <c r="G54" s="59" t="s">
        <v>76</v>
      </c>
      <c r="H54" s="48">
        <v>0</v>
      </c>
      <c r="I54" s="48">
        <v>80000</v>
      </c>
      <c r="J54" s="48">
        <v>59548</v>
      </c>
      <c r="K54" s="44">
        <f t="shared" si="0"/>
        <v>20452</v>
      </c>
    </row>
    <row r="55" spans="2:11" ht="13.5" customHeight="1">
      <c r="B55" s="61"/>
      <c r="C55" s="62"/>
      <c r="D55" s="63"/>
      <c r="E55" s="58" t="s">
        <v>77</v>
      </c>
      <c r="F55" s="64"/>
      <c r="G55" s="59" t="s">
        <v>78</v>
      </c>
      <c r="H55" s="42">
        <f>SUM(H56:H57)</f>
        <v>0</v>
      </c>
      <c r="I55" s="50">
        <f>SUM(I56:I57)</f>
        <v>0</v>
      </c>
      <c r="J55" s="50">
        <f>SUM(J56:J57)</f>
        <v>0</v>
      </c>
      <c r="K55" s="44">
        <f t="shared" si="0"/>
        <v>0</v>
      </c>
    </row>
    <row r="56" spans="2:11" ht="13.5" customHeight="1">
      <c r="B56" s="61"/>
      <c r="C56" s="62"/>
      <c r="D56" s="63"/>
      <c r="E56" s="58"/>
      <c r="F56" s="64" t="s">
        <v>22</v>
      </c>
      <c r="G56" s="59" t="s">
        <v>79</v>
      </c>
      <c r="H56" s="48">
        <v>0</v>
      </c>
      <c r="I56" s="48">
        <v>0</v>
      </c>
      <c r="J56" s="48">
        <v>0</v>
      </c>
      <c r="K56" s="44">
        <f t="shared" si="0"/>
        <v>0</v>
      </c>
    </row>
    <row r="57" spans="2:11" ht="13.5" customHeight="1">
      <c r="B57" s="61"/>
      <c r="C57" s="62"/>
      <c r="D57" s="63"/>
      <c r="E57" s="58"/>
      <c r="F57" s="64" t="s">
        <v>59</v>
      </c>
      <c r="G57" s="59" t="s">
        <v>80</v>
      </c>
      <c r="H57" s="48">
        <v>0</v>
      </c>
      <c r="I57" s="48">
        <v>0</v>
      </c>
      <c r="J57" s="48">
        <v>0</v>
      </c>
      <c r="K57" s="44">
        <f t="shared" si="0"/>
        <v>0</v>
      </c>
    </row>
    <row r="58" spans="2:11" ht="13.5" customHeight="1">
      <c r="B58" s="37"/>
      <c r="C58" s="38"/>
      <c r="D58" s="39"/>
      <c r="E58" s="45" t="s">
        <v>81</v>
      </c>
      <c r="F58" s="46"/>
      <c r="G58" s="47" t="s">
        <v>82</v>
      </c>
      <c r="H58" s="42">
        <f>SUM(H59:H62)</f>
        <v>0</v>
      </c>
      <c r="I58" s="50">
        <f>SUM(I59:I62)</f>
        <v>50830</v>
      </c>
      <c r="J58" s="50">
        <f>SUM(J59:J62)</f>
        <v>40427</v>
      </c>
      <c r="K58" s="44">
        <f t="shared" si="0"/>
        <v>10403</v>
      </c>
    </row>
    <row r="59" spans="2:11" ht="13.5" customHeight="1">
      <c r="B59" s="37"/>
      <c r="C59" s="38"/>
      <c r="D59" s="39"/>
      <c r="E59" s="45"/>
      <c r="F59" s="46" t="s">
        <v>22</v>
      </c>
      <c r="G59" s="57" t="s">
        <v>83</v>
      </c>
      <c r="H59" s="48">
        <v>0</v>
      </c>
      <c r="I59" s="48">
        <v>0</v>
      </c>
      <c r="J59" s="48">
        <v>0</v>
      </c>
      <c r="K59" s="44">
        <f t="shared" si="0"/>
        <v>0</v>
      </c>
    </row>
    <row r="60" spans="2:11" ht="13.5" customHeight="1">
      <c r="B60" s="37"/>
      <c r="C60" s="38"/>
      <c r="D60" s="39"/>
      <c r="E60" s="45"/>
      <c r="F60" s="46" t="s">
        <v>25</v>
      </c>
      <c r="G60" s="57" t="s">
        <v>84</v>
      </c>
      <c r="H60" s="48">
        <v>0</v>
      </c>
      <c r="I60" s="48">
        <v>0</v>
      </c>
      <c r="J60" s="48">
        <v>0</v>
      </c>
      <c r="K60" s="44">
        <f t="shared" si="0"/>
        <v>0</v>
      </c>
    </row>
    <row r="61" spans="2:11" ht="13.5" customHeight="1">
      <c r="B61" s="37"/>
      <c r="C61" s="38"/>
      <c r="D61" s="39"/>
      <c r="E61" s="45"/>
      <c r="F61" s="46" t="s">
        <v>29</v>
      </c>
      <c r="G61" s="57" t="s">
        <v>85</v>
      </c>
      <c r="H61" s="48">
        <v>0</v>
      </c>
      <c r="I61" s="48">
        <v>0</v>
      </c>
      <c r="J61" s="48">
        <v>0</v>
      </c>
      <c r="K61" s="44">
        <f t="shared" si="0"/>
        <v>0</v>
      </c>
    </row>
    <row r="62" spans="2:11" ht="13.5" customHeight="1">
      <c r="B62" s="37"/>
      <c r="C62" s="38"/>
      <c r="D62" s="39"/>
      <c r="E62" s="45"/>
      <c r="F62" s="46" t="s">
        <v>33</v>
      </c>
      <c r="G62" s="57" t="s">
        <v>86</v>
      </c>
      <c r="H62" s="48">
        <v>0</v>
      </c>
      <c r="I62" s="48">
        <v>50830</v>
      </c>
      <c r="J62" s="48">
        <v>40427</v>
      </c>
      <c r="K62" s="44">
        <f t="shared" si="0"/>
        <v>10403</v>
      </c>
    </row>
    <row r="63" spans="2:11" ht="13.5" customHeight="1">
      <c r="B63" s="37"/>
      <c r="C63" s="38"/>
      <c r="D63" s="39"/>
      <c r="E63" s="45" t="s">
        <v>87</v>
      </c>
      <c r="F63" s="46"/>
      <c r="G63" s="47" t="s">
        <v>88</v>
      </c>
      <c r="H63" s="42">
        <f>SUM(H64:H65)</f>
        <v>0</v>
      </c>
      <c r="I63" s="50">
        <f>SUM(I64:I65)</f>
        <v>0</v>
      </c>
      <c r="J63" s="50">
        <f>SUM(J64:J65)</f>
        <v>0</v>
      </c>
      <c r="K63" s="44">
        <f t="shared" si="0"/>
        <v>0</v>
      </c>
    </row>
    <row r="64" spans="2:11" ht="13.5" customHeight="1">
      <c r="B64" s="37"/>
      <c r="C64" s="38"/>
      <c r="D64" s="39"/>
      <c r="E64" s="45"/>
      <c r="F64" s="46" t="s">
        <v>22</v>
      </c>
      <c r="G64" s="51" t="s">
        <v>89</v>
      </c>
      <c r="H64" s="48">
        <v>0</v>
      </c>
      <c r="I64" s="48">
        <v>0</v>
      </c>
      <c r="J64" s="48">
        <v>0</v>
      </c>
      <c r="K64" s="44">
        <f t="shared" si="0"/>
        <v>0</v>
      </c>
    </row>
    <row r="65" spans="2:11" ht="13.5" customHeight="1">
      <c r="B65" s="37"/>
      <c r="C65" s="38"/>
      <c r="D65" s="39"/>
      <c r="E65" s="45"/>
      <c r="F65" s="46" t="s">
        <v>25</v>
      </c>
      <c r="G65" s="51" t="s">
        <v>90</v>
      </c>
      <c r="H65" s="48">
        <v>0</v>
      </c>
      <c r="I65" s="48">
        <v>0</v>
      </c>
      <c r="J65" s="48">
        <v>0</v>
      </c>
      <c r="K65" s="44">
        <f t="shared" si="0"/>
        <v>0</v>
      </c>
    </row>
    <row r="66" spans="2:11" ht="13.5" customHeight="1">
      <c r="B66" s="37"/>
      <c r="C66" s="38"/>
      <c r="D66" s="39"/>
      <c r="E66" s="45" t="s">
        <v>91</v>
      </c>
      <c r="F66" s="46"/>
      <c r="G66" s="47" t="s">
        <v>92</v>
      </c>
      <c r="H66" s="48">
        <v>0</v>
      </c>
      <c r="I66" s="48">
        <v>0</v>
      </c>
      <c r="J66" s="48">
        <v>0</v>
      </c>
      <c r="K66" s="44">
        <f t="shared" si="0"/>
        <v>0</v>
      </c>
    </row>
    <row r="67" spans="2:11" ht="13.5" customHeight="1">
      <c r="B67" s="37"/>
      <c r="C67" s="38"/>
      <c r="D67" s="39"/>
      <c r="E67" s="45" t="s">
        <v>93</v>
      </c>
      <c r="F67" s="46"/>
      <c r="G67" s="47" t="s">
        <v>94</v>
      </c>
      <c r="H67" s="48">
        <v>0</v>
      </c>
      <c r="I67" s="48">
        <v>0</v>
      </c>
      <c r="J67" s="48">
        <v>0</v>
      </c>
      <c r="K67" s="44">
        <f t="shared" si="0"/>
        <v>0</v>
      </c>
    </row>
    <row r="68" spans="2:11" ht="13.5" customHeight="1">
      <c r="B68" s="61"/>
      <c r="C68" s="62"/>
      <c r="D68" s="63"/>
      <c r="E68" s="58" t="s">
        <v>95</v>
      </c>
      <c r="F68" s="64"/>
      <c r="G68" s="59" t="s">
        <v>96</v>
      </c>
      <c r="H68" s="42">
        <f>SUM(H69:H72)</f>
        <v>0</v>
      </c>
      <c r="I68" s="50">
        <f>SUM(I69:I72)</f>
        <v>1400</v>
      </c>
      <c r="J68" s="50">
        <f>SUM(J69:J72)</f>
        <v>1164</v>
      </c>
      <c r="K68" s="44">
        <f t="shared" si="0"/>
        <v>236</v>
      </c>
    </row>
    <row r="69" spans="2:11" ht="13.5" customHeight="1">
      <c r="B69" s="61"/>
      <c r="C69" s="62"/>
      <c r="D69" s="63"/>
      <c r="E69" s="58"/>
      <c r="F69" s="64" t="s">
        <v>22</v>
      </c>
      <c r="G69" s="60" t="s">
        <v>97</v>
      </c>
      <c r="H69" s="48">
        <v>0</v>
      </c>
      <c r="I69" s="48">
        <v>1400</v>
      </c>
      <c r="J69" s="48">
        <v>1164</v>
      </c>
      <c r="K69" s="44">
        <f t="shared" si="0"/>
        <v>236</v>
      </c>
    </row>
    <row r="70" spans="2:11" ht="13.5" customHeight="1">
      <c r="B70" s="61"/>
      <c r="C70" s="62"/>
      <c r="D70" s="63"/>
      <c r="E70" s="58"/>
      <c r="F70" s="64" t="s">
        <v>25</v>
      </c>
      <c r="G70" s="60" t="s">
        <v>98</v>
      </c>
      <c r="H70" s="48">
        <v>0</v>
      </c>
      <c r="I70" s="48">
        <v>0</v>
      </c>
      <c r="J70" s="48">
        <v>0</v>
      </c>
      <c r="K70" s="44">
        <f t="shared" si="0"/>
        <v>0</v>
      </c>
    </row>
    <row r="71" spans="2:11" ht="13.5" customHeight="1">
      <c r="B71" s="61"/>
      <c r="C71" s="62"/>
      <c r="D71" s="63"/>
      <c r="E71" s="58"/>
      <c r="F71" s="64" t="s">
        <v>29</v>
      </c>
      <c r="G71" s="59" t="s">
        <v>99</v>
      </c>
      <c r="H71" s="48">
        <v>0</v>
      </c>
      <c r="I71" s="48">
        <v>0</v>
      </c>
      <c r="J71" s="48">
        <v>0</v>
      </c>
      <c r="K71" s="44">
        <f t="shared" si="0"/>
        <v>0</v>
      </c>
    </row>
    <row r="72" spans="2:11" ht="13.5" customHeight="1">
      <c r="B72" s="61"/>
      <c r="C72" s="62"/>
      <c r="D72" s="63"/>
      <c r="E72" s="58"/>
      <c r="F72" s="64" t="s">
        <v>33</v>
      </c>
      <c r="G72" s="59" t="s">
        <v>100</v>
      </c>
      <c r="H72" s="48">
        <v>0</v>
      </c>
      <c r="I72" s="48">
        <v>0</v>
      </c>
      <c r="J72" s="48">
        <v>0</v>
      </c>
      <c r="K72" s="44">
        <f t="shared" si="0"/>
        <v>0</v>
      </c>
    </row>
    <row r="73" spans="2:11" ht="13.5" customHeight="1">
      <c r="B73" s="37"/>
      <c r="C73" s="38"/>
      <c r="D73" s="39"/>
      <c r="E73" s="45" t="s">
        <v>101</v>
      </c>
      <c r="F73" s="46"/>
      <c r="G73" s="47" t="s">
        <v>102</v>
      </c>
      <c r="H73" s="42">
        <f>SUM(H74:H75)</f>
        <v>0</v>
      </c>
      <c r="I73" s="50">
        <f>SUM(I74:I75)</f>
        <v>190000</v>
      </c>
      <c r="J73" s="50">
        <f>SUM(J74:J75)</f>
        <v>141801</v>
      </c>
      <c r="K73" s="44">
        <f t="shared" si="0"/>
        <v>48199</v>
      </c>
    </row>
    <row r="74" spans="2:11" ht="13.5" customHeight="1">
      <c r="B74" s="61"/>
      <c r="C74" s="62"/>
      <c r="D74" s="63"/>
      <c r="E74" s="58"/>
      <c r="F74" s="64" t="s">
        <v>22</v>
      </c>
      <c r="G74" s="59" t="s">
        <v>103</v>
      </c>
      <c r="H74" s="48">
        <v>0</v>
      </c>
      <c r="I74" s="48">
        <v>135000</v>
      </c>
      <c r="J74" s="48">
        <v>95559</v>
      </c>
      <c r="K74" s="44">
        <f t="shared" si="0"/>
        <v>39441</v>
      </c>
    </row>
    <row r="75" spans="2:11" ht="13.5" customHeight="1">
      <c r="B75" s="61"/>
      <c r="C75" s="62"/>
      <c r="D75" s="63"/>
      <c r="E75" s="58"/>
      <c r="F75" s="64" t="s">
        <v>25</v>
      </c>
      <c r="G75" s="59" t="s">
        <v>104</v>
      </c>
      <c r="H75" s="48">
        <v>0</v>
      </c>
      <c r="I75" s="48">
        <v>55000</v>
      </c>
      <c r="J75" s="48">
        <v>46242</v>
      </c>
      <c r="K75" s="44">
        <f t="shared" si="0"/>
        <v>8758</v>
      </c>
    </row>
    <row r="76" spans="2:11" ht="13.5" customHeight="1">
      <c r="B76" s="37"/>
      <c r="C76" s="38"/>
      <c r="D76" s="39"/>
      <c r="E76" s="45" t="s">
        <v>105</v>
      </c>
      <c r="F76" s="64"/>
      <c r="G76" s="59" t="s">
        <v>106</v>
      </c>
      <c r="H76" s="48">
        <v>0</v>
      </c>
      <c r="I76" s="48">
        <v>600</v>
      </c>
      <c r="J76" s="48">
        <v>388</v>
      </c>
      <c r="K76" s="44">
        <f t="shared" si="0"/>
        <v>212</v>
      </c>
    </row>
    <row r="77" spans="2:11" ht="13.5" customHeight="1">
      <c r="B77" s="37"/>
      <c r="C77" s="38"/>
      <c r="D77" s="39"/>
      <c r="E77" s="45" t="s">
        <v>107</v>
      </c>
      <c r="F77" s="46"/>
      <c r="G77" s="47" t="s">
        <v>108</v>
      </c>
      <c r="H77" s="48">
        <v>0</v>
      </c>
      <c r="I77" s="48">
        <v>0</v>
      </c>
      <c r="J77" s="48">
        <v>0</v>
      </c>
      <c r="K77" s="44">
        <f>I77-J77</f>
        <v>0</v>
      </c>
    </row>
    <row r="78" spans="2:11" ht="13.5" customHeight="1">
      <c r="B78" s="37"/>
      <c r="C78" s="38"/>
      <c r="D78" s="39"/>
      <c r="E78" s="45" t="s">
        <v>109</v>
      </c>
      <c r="F78" s="46"/>
      <c r="G78" s="47" t="s">
        <v>110</v>
      </c>
      <c r="H78" s="48">
        <v>0</v>
      </c>
      <c r="I78" s="48">
        <v>0</v>
      </c>
      <c r="J78" s="48">
        <v>0</v>
      </c>
      <c r="K78" s="44">
        <f>I78-J78</f>
        <v>0</v>
      </c>
    </row>
    <row r="79" spans="2:11" ht="13.5" customHeight="1">
      <c r="B79" s="37"/>
      <c r="C79" s="38"/>
      <c r="D79" s="39"/>
      <c r="E79" s="45" t="s">
        <v>111</v>
      </c>
      <c r="F79" s="46"/>
      <c r="G79" s="47" t="s">
        <v>112</v>
      </c>
      <c r="H79" s="48">
        <v>0</v>
      </c>
      <c r="I79" s="48">
        <v>0</v>
      </c>
      <c r="J79" s="48">
        <v>0</v>
      </c>
      <c r="K79" s="44">
        <f aca="true" t="shared" si="1" ref="K79:K142">I79-J79</f>
        <v>0</v>
      </c>
    </row>
    <row r="80" spans="2:11" ht="13.5" customHeight="1">
      <c r="B80" s="37"/>
      <c r="C80" s="38"/>
      <c r="D80" s="39"/>
      <c r="E80" s="45" t="s">
        <v>113</v>
      </c>
      <c r="F80" s="46"/>
      <c r="G80" s="47" t="s">
        <v>114</v>
      </c>
      <c r="H80" s="42">
        <f>SUM(H81)</f>
        <v>0</v>
      </c>
      <c r="I80" s="50">
        <f>SUM(I81)</f>
        <v>0</v>
      </c>
      <c r="J80" s="50">
        <f>SUM(J81)</f>
        <v>0</v>
      </c>
      <c r="K80" s="44">
        <f t="shared" si="1"/>
        <v>0</v>
      </c>
    </row>
    <row r="81" spans="2:11" ht="13.5" customHeight="1">
      <c r="B81" s="37"/>
      <c r="C81" s="38"/>
      <c r="D81" s="39"/>
      <c r="E81" s="45"/>
      <c r="F81" s="65" t="s">
        <v>22</v>
      </c>
      <c r="G81" s="59" t="s">
        <v>115</v>
      </c>
      <c r="H81" s="48">
        <v>0</v>
      </c>
      <c r="I81" s="48">
        <v>0</v>
      </c>
      <c r="J81" s="48">
        <v>0</v>
      </c>
      <c r="K81" s="44">
        <f t="shared" si="1"/>
        <v>0</v>
      </c>
    </row>
    <row r="82" spans="2:11" ht="13.5" customHeight="1">
      <c r="B82" s="37"/>
      <c r="C82" s="38"/>
      <c r="D82" s="39"/>
      <c r="E82" s="45" t="s">
        <v>59</v>
      </c>
      <c r="F82" s="64"/>
      <c r="G82" s="47" t="s">
        <v>116</v>
      </c>
      <c r="H82" s="48">
        <v>0</v>
      </c>
      <c r="I82" s="48">
        <v>0</v>
      </c>
      <c r="J82" s="48">
        <v>0</v>
      </c>
      <c r="K82" s="44">
        <f t="shared" si="1"/>
        <v>0</v>
      </c>
    </row>
    <row r="83" spans="2:11" ht="13.5" customHeight="1">
      <c r="B83" s="37" t="s">
        <v>18</v>
      </c>
      <c r="C83" s="38" t="s">
        <v>20</v>
      </c>
      <c r="D83" s="39" t="s">
        <v>25</v>
      </c>
      <c r="E83" s="38"/>
      <c r="F83" s="40"/>
      <c r="G83" s="41" t="s">
        <v>117</v>
      </c>
      <c r="H83" s="66">
        <f>SUM(H84:H85)</f>
        <v>0</v>
      </c>
      <c r="I83" s="67">
        <f>SUM(I84:I85)</f>
        <v>28780</v>
      </c>
      <c r="J83" s="67">
        <f>SUM(J84:J85)</f>
        <v>28780</v>
      </c>
      <c r="K83" s="44">
        <f t="shared" si="1"/>
        <v>0</v>
      </c>
    </row>
    <row r="84" spans="2:11" ht="13.5" customHeight="1">
      <c r="B84" s="37"/>
      <c r="C84" s="38"/>
      <c r="D84" s="39"/>
      <c r="E84" s="45" t="s">
        <v>22</v>
      </c>
      <c r="F84" s="46"/>
      <c r="G84" s="47" t="s">
        <v>118</v>
      </c>
      <c r="H84" s="48">
        <v>0</v>
      </c>
      <c r="I84" s="48">
        <v>0</v>
      </c>
      <c r="J84" s="48">
        <v>0</v>
      </c>
      <c r="K84" s="44">
        <f t="shared" si="1"/>
        <v>0</v>
      </c>
    </row>
    <row r="85" spans="2:11" ht="13.5" customHeight="1">
      <c r="B85" s="37"/>
      <c r="C85" s="38"/>
      <c r="D85" s="39"/>
      <c r="E85" s="45" t="s">
        <v>25</v>
      </c>
      <c r="F85" s="46"/>
      <c r="G85" s="47" t="s">
        <v>119</v>
      </c>
      <c r="H85" s="48">
        <v>0</v>
      </c>
      <c r="I85" s="48">
        <v>28780</v>
      </c>
      <c r="J85" s="48">
        <v>28780</v>
      </c>
      <c r="K85" s="44">
        <f t="shared" si="1"/>
        <v>0</v>
      </c>
    </row>
    <row r="86" spans="2:11" ht="13.5" customHeight="1">
      <c r="B86" s="37" t="s">
        <v>18</v>
      </c>
      <c r="C86" s="38" t="s">
        <v>20</v>
      </c>
      <c r="D86" s="39" t="s">
        <v>29</v>
      </c>
      <c r="E86" s="38"/>
      <c r="F86" s="40"/>
      <c r="G86" s="41" t="s">
        <v>120</v>
      </c>
      <c r="H86" s="66">
        <f>SUM(H87+H90+H94)</f>
        <v>0</v>
      </c>
      <c r="I86" s="67">
        <f>SUM(I87+I90+I94)</f>
        <v>39690</v>
      </c>
      <c r="J86" s="67">
        <f>SUM(J87+J90+J94)</f>
        <v>39690</v>
      </c>
      <c r="K86" s="44">
        <f t="shared" si="1"/>
        <v>0</v>
      </c>
    </row>
    <row r="87" spans="2:11" ht="13.5" customHeight="1">
      <c r="B87" s="37"/>
      <c r="C87" s="38"/>
      <c r="D87" s="39"/>
      <c r="E87" s="45" t="s">
        <v>22</v>
      </c>
      <c r="F87" s="46"/>
      <c r="G87" s="47" t="s">
        <v>121</v>
      </c>
      <c r="H87" s="42">
        <f>SUM(H88:H89)</f>
        <v>0</v>
      </c>
      <c r="I87" s="42">
        <f>SUM(I88:I89)</f>
        <v>35444</v>
      </c>
      <c r="J87" s="50">
        <f>SUM(J88:J89)</f>
        <v>35444</v>
      </c>
      <c r="K87" s="44">
        <f t="shared" si="1"/>
        <v>0</v>
      </c>
    </row>
    <row r="88" spans="2:11" ht="13.5" customHeight="1">
      <c r="B88" s="37"/>
      <c r="C88" s="38"/>
      <c r="D88" s="39"/>
      <c r="E88" s="45"/>
      <c r="F88" s="46" t="s">
        <v>22</v>
      </c>
      <c r="G88" s="51" t="s">
        <v>122</v>
      </c>
      <c r="H88" s="48">
        <v>0</v>
      </c>
      <c r="I88" s="48">
        <v>0</v>
      </c>
      <c r="J88" s="48">
        <v>0</v>
      </c>
      <c r="K88" s="44">
        <f t="shared" si="1"/>
        <v>0</v>
      </c>
    </row>
    <row r="89" spans="2:11" ht="13.5" customHeight="1">
      <c r="B89" s="37"/>
      <c r="C89" s="38"/>
      <c r="D89" s="39"/>
      <c r="E89" s="45"/>
      <c r="F89" s="46" t="s">
        <v>25</v>
      </c>
      <c r="G89" s="47" t="s">
        <v>123</v>
      </c>
      <c r="H89" s="48">
        <v>0</v>
      </c>
      <c r="I89" s="48">
        <v>35444</v>
      </c>
      <c r="J89" s="48">
        <v>35444</v>
      </c>
      <c r="K89" s="44">
        <f t="shared" si="1"/>
        <v>0</v>
      </c>
    </row>
    <row r="90" spans="2:11" ht="13.5" customHeight="1">
      <c r="B90" s="37"/>
      <c r="C90" s="38"/>
      <c r="D90" s="39"/>
      <c r="E90" s="45" t="s">
        <v>25</v>
      </c>
      <c r="F90" s="46"/>
      <c r="G90" s="47" t="s">
        <v>124</v>
      </c>
      <c r="H90" s="42">
        <f>SUM(H91:H93)</f>
        <v>0</v>
      </c>
      <c r="I90" s="50">
        <f>SUM(I91:I93)</f>
        <v>0</v>
      </c>
      <c r="J90" s="50">
        <f>SUM(J91:J93)</f>
        <v>0</v>
      </c>
      <c r="K90" s="44">
        <f t="shared" si="1"/>
        <v>0</v>
      </c>
    </row>
    <row r="91" spans="2:11" ht="13.5" customHeight="1">
      <c r="B91" s="37"/>
      <c r="C91" s="38"/>
      <c r="D91" s="39"/>
      <c r="E91" s="45"/>
      <c r="F91" s="46" t="s">
        <v>22</v>
      </c>
      <c r="G91" s="51" t="s">
        <v>122</v>
      </c>
      <c r="H91" s="48">
        <v>0</v>
      </c>
      <c r="I91" s="48">
        <v>0</v>
      </c>
      <c r="J91" s="48">
        <v>0</v>
      </c>
      <c r="K91" s="44">
        <f t="shared" si="1"/>
        <v>0</v>
      </c>
    </row>
    <row r="92" spans="2:11" ht="13.5" customHeight="1">
      <c r="B92" s="37"/>
      <c r="C92" s="38"/>
      <c r="D92" s="39"/>
      <c r="E92" s="45"/>
      <c r="F92" s="46" t="s">
        <v>25</v>
      </c>
      <c r="G92" s="47" t="s">
        <v>125</v>
      </c>
      <c r="H92" s="48">
        <v>0</v>
      </c>
      <c r="I92" s="48">
        <v>0</v>
      </c>
      <c r="J92" s="48">
        <v>0</v>
      </c>
      <c r="K92" s="44">
        <f t="shared" si="1"/>
        <v>0</v>
      </c>
    </row>
    <row r="93" spans="2:11" ht="13.5" customHeight="1">
      <c r="B93" s="37"/>
      <c r="C93" s="38"/>
      <c r="D93" s="39"/>
      <c r="E93" s="45"/>
      <c r="F93" s="46" t="s">
        <v>29</v>
      </c>
      <c r="G93" s="51" t="s">
        <v>126</v>
      </c>
      <c r="H93" s="48">
        <v>0</v>
      </c>
      <c r="I93" s="48">
        <v>0</v>
      </c>
      <c r="J93" s="48">
        <v>0</v>
      </c>
      <c r="K93" s="44">
        <f t="shared" si="1"/>
        <v>0</v>
      </c>
    </row>
    <row r="94" spans="2:11" ht="13.5" customHeight="1">
      <c r="B94" s="37"/>
      <c r="C94" s="38"/>
      <c r="D94" s="39"/>
      <c r="E94" s="45" t="s">
        <v>29</v>
      </c>
      <c r="F94" s="46"/>
      <c r="G94" s="47" t="s">
        <v>127</v>
      </c>
      <c r="H94" s="42">
        <f>SUM(H95:H99)</f>
        <v>0</v>
      </c>
      <c r="I94" s="50">
        <f>SUM(I95:I99)</f>
        <v>4246</v>
      </c>
      <c r="J94" s="50">
        <f>SUM(J95:J99)</f>
        <v>4246</v>
      </c>
      <c r="K94" s="44">
        <f t="shared" si="1"/>
        <v>0</v>
      </c>
    </row>
    <row r="95" spans="2:11" ht="13.5" customHeight="1">
      <c r="B95" s="37"/>
      <c r="C95" s="38"/>
      <c r="D95" s="39"/>
      <c r="E95" s="45"/>
      <c r="F95" s="46" t="s">
        <v>22</v>
      </c>
      <c r="G95" s="60" t="s">
        <v>122</v>
      </c>
      <c r="H95" s="48">
        <v>0</v>
      </c>
      <c r="I95" s="48">
        <v>0</v>
      </c>
      <c r="J95" s="48">
        <v>0</v>
      </c>
      <c r="K95" s="44">
        <f t="shared" si="1"/>
        <v>0</v>
      </c>
    </row>
    <row r="96" spans="2:11" ht="13.5" customHeight="1">
      <c r="B96" s="61"/>
      <c r="C96" s="62"/>
      <c r="D96" s="63"/>
      <c r="E96" s="58"/>
      <c r="F96" s="64" t="s">
        <v>25</v>
      </c>
      <c r="G96" s="60" t="s">
        <v>128</v>
      </c>
      <c r="H96" s="48">
        <v>0</v>
      </c>
      <c r="I96" s="48">
        <v>0</v>
      </c>
      <c r="J96" s="48">
        <v>0</v>
      </c>
      <c r="K96" s="44">
        <f t="shared" si="1"/>
        <v>0</v>
      </c>
    </row>
    <row r="97" spans="2:11" ht="13.5" customHeight="1">
      <c r="B97" s="61"/>
      <c r="C97" s="62"/>
      <c r="D97" s="63"/>
      <c r="E97" s="58"/>
      <c r="F97" s="64" t="s">
        <v>29</v>
      </c>
      <c r="G97" s="59" t="s">
        <v>129</v>
      </c>
      <c r="H97" s="48">
        <v>0</v>
      </c>
      <c r="I97" s="48">
        <v>0</v>
      </c>
      <c r="J97" s="48">
        <v>0</v>
      </c>
      <c r="K97" s="44">
        <f t="shared" si="1"/>
        <v>0</v>
      </c>
    </row>
    <row r="98" spans="2:11" ht="13.5" customHeight="1">
      <c r="B98" s="61"/>
      <c r="C98" s="62"/>
      <c r="D98" s="63"/>
      <c r="E98" s="58"/>
      <c r="F98" s="64" t="s">
        <v>33</v>
      </c>
      <c r="G98" s="59" t="s">
        <v>130</v>
      </c>
      <c r="H98" s="48">
        <v>0</v>
      </c>
      <c r="I98" s="48">
        <v>4246</v>
      </c>
      <c r="J98" s="48">
        <v>4246</v>
      </c>
      <c r="K98" s="44">
        <f t="shared" si="1"/>
        <v>0</v>
      </c>
    </row>
    <row r="99" spans="2:11" ht="13.5" customHeight="1">
      <c r="B99" s="61"/>
      <c r="C99" s="62"/>
      <c r="D99" s="63"/>
      <c r="E99" s="58"/>
      <c r="F99" s="64" t="s">
        <v>54</v>
      </c>
      <c r="G99" s="60" t="s">
        <v>131</v>
      </c>
      <c r="H99" s="48">
        <v>0</v>
      </c>
      <c r="I99" s="48">
        <v>0</v>
      </c>
      <c r="J99" s="48">
        <v>0</v>
      </c>
      <c r="K99" s="44">
        <f t="shared" si="1"/>
        <v>0</v>
      </c>
    </row>
    <row r="100" spans="2:11" ht="13.5" customHeight="1">
      <c r="B100" s="37" t="s">
        <v>18</v>
      </c>
      <c r="C100" s="38" t="s">
        <v>20</v>
      </c>
      <c r="D100" s="39" t="s">
        <v>33</v>
      </c>
      <c r="E100" s="38"/>
      <c r="F100" s="40"/>
      <c r="G100" s="41" t="s">
        <v>132</v>
      </c>
      <c r="H100" s="66">
        <f>SUM(H101:H107)</f>
        <v>0</v>
      </c>
      <c r="I100" s="67">
        <f>SUM(I101:I107)</f>
        <v>160390</v>
      </c>
      <c r="J100" s="67">
        <f>SUM(J101:J107)</f>
        <v>142468</v>
      </c>
      <c r="K100" s="44">
        <f t="shared" si="1"/>
        <v>17922</v>
      </c>
    </row>
    <row r="101" spans="2:11" ht="13.5" customHeight="1">
      <c r="B101" s="37"/>
      <c r="C101" s="38"/>
      <c r="D101" s="39"/>
      <c r="E101" s="45" t="s">
        <v>22</v>
      </c>
      <c r="F101" s="40"/>
      <c r="G101" s="47" t="s">
        <v>133</v>
      </c>
      <c r="H101" s="48">
        <v>0</v>
      </c>
      <c r="I101" s="48">
        <v>0</v>
      </c>
      <c r="J101" s="48">
        <v>0</v>
      </c>
      <c r="K101" s="44">
        <f t="shared" si="1"/>
        <v>0</v>
      </c>
    </row>
    <row r="102" spans="2:11" ht="13.5" customHeight="1">
      <c r="B102" s="37"/>
      <c r="C102" s="38"/>
      <c r="D102" s="39"/>
      <c r="E102" s="45" t="s">
        <v>25</v>
      </c>
      <c r="F102" s="40"/>
      <c r="G102" s="47" t="s">
        <v>134</v>
      </c>
      <c r="H102" s="48">
        <v>0</v>
      </c>
      <c r="I102" s="48">
        <v>0</v>
      </c>
      <c r="J102" s="48">
        <v>0</v>
      </c>
      <c r="K102" s="44">
        <f t="shared" si="1"/>
        <v>0</v>
      </c>
    </row>
    <row r="103" spans="2:11" ht="13.5" customHeight="1">
      <c r="B103" s="37"/>
      <c r="C103" s="38"/>
      <c r="D103" s="39"/>
      <c r="E103" s="45" t="s">
        <v>29</v>
      </c>
      <c r="F103" s="40"/>
      <c r="G103" s="47" t="s">
        <v>135</v>
      </c>
      <c r="H103" s="48">
        <v>0</v>
      </c>
      <c r="I103" s="48">
        <v>0</v>
      </c>
      <c r="J103" s="48">
        <v>0</v>
      </c>
      <c r="K103" s="44">
        <f t="shared" si="1"/>
        <v>0</v>
      </c>
    </row>
    <row r="104" spans="2:11" ht="13.5" customHeight="1">
      <c r="B104" s="37"/>
      <c r="C104" s="38"/>
      <c r="D104" s="39"/>
      <c r="E104" s="45" t="s">
        <v>33</v>
      </c>
      <c r="F104" s="40"/>
      <c r="G104" s="47" t="s">
        <v>136</v>
      </c>
      <c r="H104" s="48">
        <v>0</v>
      </c>
      <c r="I104" s="48">
        <v>30000</v>
      </c>
      <c r="J104" s="48">
        <v>27587</v>
      </c>
      <c r="K104" s="44">
        <f t="shared" si="1"/>
        <v>2413</v>
      </c>
    </row>
    <row r="105" spans="2:11" ht="13.5" customHeight="1">
      <c r="B105" s="37"/>
      <c r="C105" s="38"/>
      <c r="D105" s="39"/>
      <c r="E105" s="45" t="s">
        <v>54</v>
      </c>
      <c r="F105" s="46"/>
      <c r="G105" s="47" t="s">
        <v>137</v>
      </c>
      <c r="H105" s="68">
        <v>0</v>
      </c>
      <c r="I105" s="68">
        <v>130390</v>
      </c>
      <c r="J105" s="68">
        <v>114881</v>
      </c>
      <c r="K105" s="44">
        <f t="shared" si="1"/>
        <v>15509</v>
      </c>
    </row>
    <row r="106" spans="2:11" ht="13.5" customHeight="1">
      <c r="B106" s="37"/>
      <c r="C106" s="38"/>
      <c r="D106" s="39"/>
      <c r="E106" s="45" t="s">
        <v>56</v>
      </c>
      <c r="F106" s="46"/>
      <c r="G106" s="47" t="s">
        <v>138</v>
      </c>
      <c r="H106" s="68">
        <v>0</v>
      </c>
      <c r="I106" s="68">
        <v>0</v>
      </c>
      <c r="J106" s="68">
        <v>0</v>
      </c>
      <c r="K106" s="44">
        <f t="shared" si="1"/>
        <v>0</v>
      </c>
    </row>
    <row r="107" spans="2:11" ht="13.5" customHeight="1">
      <c r="B107" s="37"/>
      <c r="C107" s="38"/>
      <c r="D107" s="39"/>
      <c r="E107" s="45" t="s">
        <v>39</v>
      </c>
      <c r="F107" s="46"/>
      <c r="G107" s="47" t="s">
        <v>139</v>
      </c>
      <c r="H107" s="68">
        <v>0</v>
      </c>
      <c r="I107" s="68">
        <v>0</v>
      </c>
      <c r="J107" s="68">
        <v>0</v>
      </c>
      <c r="K107" s="44">
        <f t="shared" si="1"/>
        <v>0</v>
      </c>
    </row>
    <row r="108" spans="2:11" ht="13.5" customHeight="1">
      <c r="B108" s="37" t="s">
        <v>18</v>
      </c>
      <c r="C108" s="38" t="s">
        <v>20</v>
      </c>
      <c r="D108" s="39" t="s">
        <v>54</v>
      </c>
      <c r="E108" s="38"/>
      <c r="F108" s="40"/>
      <c r="G108" s="41" t="s">
        <v>140</v>
      </c>
      <c r="H108" s="66">
        <f>SUM(H109+H112+H113+H115)</f>
        <v>6346</v>
      </c>
      <c r="I108" s="67">
        <f>SUM(I109+I112+I113+I115)</f>
        <v>61811</v>
      </c>
      <c r="J108" s="67">
        <f>SUM(J109+J112+J113+J115)</f>
        <v>50641</v>
      </c>
      <c r="K108" s="44">
        <f t="shared" si="1"/>
        <v>11170</v>
      </c>
    </row>
    <row r="109" spans="2:11" ht="13.5" customHeight="1">
      <c r="B109" s="37"/>
      <c r="C109" s="38"/>
      <c r="D109" s="39"/>
      <c r="E109" s="45" t="s">
        <v>22</v>
      </c>
      <c r="F109" s="46"/>
      <c r="G109" s="47" t="s">
        <v>141</v>
      </c>
      <c r="H109" s="42">
        <f>SUM(H110:H111)</f>
        <v>0</v>
      </c>
      <c r="I109" s="50">
        <f>SUM(I110:I111)</f>
        <v>27380</v>
      </c>
      <c r="J109" s="50">
        <f>SUM(J110:J111)</f>
        <v>16210</v>
      </c>
      <c r="K109" s="44">
        <f t="shared" si="1"/>
        <v>11170</v>
      </c>
    </row>
    <row r="110" spans="2:11" ht="13.5" customHeight="1">
      <c r="B110" s="61"/>
      <c r="C110" s="62"/>
      <c r="D110" s="39"/>
      <c r="E110" s="45"/>
      <c r="F110" s="46" t="s">
        <v>22</v>
      </c>
      <c r="G110" s="47" t="s">
        <v>142</v>
      </c>
      <c r="H110" s="48">
        <v>0</v>
      </c>
      <c r="I110" s="48">
        <v>16210</v>
      </c>
      <c r="J110" s="48">
        <f>16210</f>
        <v>16210</v>
      </c>
      <c r="K110" s="44">
        <f t="shared" si="1"/>
        <v>0</v>
      </c>
    </row>
    <row r="111" spans="2:11" ht="13.5" customHeight="1">
      <c r="B111" s="61"/>
      <c r="C111" s="62"/>
      <c r="D111" s="39"/>
      <c r="E111" s="45"/>
      <c r="F111" s="46" t="s">
        <v>25</v>
      </c>
      <c r="G111" s="47" t="s">
        <v>143</v>
      </c>
      <c r="H111" s="48">
        <v>0</v>
      </c>
      <c r="I111" s="48">
        <v>11170</v>
      </c>
      <c r="J111" s="48">
        <v>0</v>
      </c>
      <c r="K111" s="44">
        <f t="shared" si="1"/>
        <v>11170</v>
      </c>
    </row>
    <row r="112" spans="2:11" ht="13.5" customHeight="1">
      <c r="B112" s="37"/>
      <c r="C112" s="38"/>
      <c r="D112" s="39"/>
      <c r="E112" s="45" t="s">
        <v>25</v>
      </c>
      <c r="F112" s="46"/>
      <c r="G112" s="47" t="s">
        <v>144</v>
      </c>
      <c r="H112" s="48">
        <v>6346</v>
      </c>
      <c r="I112" s="49">
        <v>10003</v>
      </c>
      <c r="J112" s="49">
        <v>10003</v>
      </c>
      <c r="K112" s="44">
        <f t="shared" si="1"/>
        <v>0</v>
      </c>
    </row>
    <row r="113" spans="2:11" ht="13.5" customHeight="1">
      <c r="B113" s="37"/>
      <c r="C113" s="38"/>
      <c r="D113" s="39"/>
      <c r="E113" s="45" t="s">
        <v>29</v>
      </c>
      <c r="F113" s="46"/>
      <c r="G113" s="47" t="s">
        <v>145</v>
      </c>
      <c r="H113" s="42">
        <f>SUM(H114)</f>
        <v>0</v>
      </c>
      <c r="I113" s="50">
        <f>SUM(I114)</f>
        <v>24428</v>
      </c>
      <c r="J113" s="50">
        <f>SUM(J114)</f>
        <v>24428</v>
      </c>
      <c r="K113" s="44">
        <f t="shared" si="1"/>
        <v>0</v>
      </c>
    </row>
    <row r="114" spans="2:11" ht="13.5" customHeight="1">
      <c r="B114" s="37"/>
      <c r="C114" s="38"/>
      <c r="D114" s="39"/>
      <c r="E114" s="45"/>
      <c r="F114" s="46" t="s">
        <v>22</v>
      </c>
      <c r="G114" s="47" t="s">
        <v>146</v>
      </c>
      <c r="H114" s="48">
        <v>0</v>
      </c>
      <c r="I114" s="48">
        <v>24428</v>
      </c>
      <c r="J114" s="48">
        <v>24428</v>
      </c>
      <c r="K114" s="44">
        <f t="shared" si="1"/>
        <v>0</v>
      </c>
    </row>
    <row r="115" spans="2:11" ht="13.5" customHeight="1">
      <c r="B115" s="37"/>
      <c r="C115" s="38"/>
      <c r="D115" s="39"/>
      <c r="E115" s="45" t="s">
        <v>33</v>
      </c>
      <c r="F115" s="46"/>
      <c r="G115" s="47" t="s">
        <v>147</v>
      </c>
      <c r="H115" s="48">
        <v>0</v>
      </c>
      <c r="I115" s="48">
        <v>0</v>
      </c>
      <c r="J115" s="48">
        <v>0</v>
      </c>
      <c r="K115" s="44">
        <f t="shared" si="1"/>
        <v>0</v>
      </c>
    </row>
    <row r="116" spans="2:11" ht="13.5" customHeight="1">
      <c r="B116" s="29" t="s">
        <v>18</v>
      </c>
      <c r="C116" s="30" t="s">
        <v>148</v>
      </c>
      <c r="D116" s="31"/>
      <c r="E116" s="30"/>
      <c r="F116" s="32"/>
      <c r="G116" s="33" t="s">
        <v>149</v>
      </c>
      <c r="H116" s="34">
        <f>SUM(H117+H175+H178+H191+H199)</f>
        <v>0</v>
      </c>
      <c r="I116" s="35">
        <f>SUM(I117+I175+I178+I191+I199)</f>
        <v>0</v>
      </c>
      <c r="J116" s="35">
        <f>SUM(J117+J175+J178+J191+J199)</f>
        <v>0</v>
      </c>
      <c r="K116" s="36">
        <f t="shared" si="1"/>
        <v>0</v>
      </c>
    </row>
    <row r="117" spans="2:11" ht="13.5" customHeight="1">
      <c r="B117" s="37" t="s">
        <v>18</v>
      </c>
      <c r="C117" s="38" t="s">
        <v>148</v>
      </c>
      <c r="D117" s="39" t="s">
        <v>22</v>
      </c>
      <c r="E117" s="38"/>
      <c r="F117" s="40"/>
      <c r="G117" s="41" t="s">
        <v>23</v>
      </c>
      <c r="H117" s="66">
        <f>SUM(H118+H119+H122+H123+H127+H130+H133+H142+H144+H146+H155+H158+H161+H162+H165+H166+H167+H170+H171+H172+H173+H174)</f>
        <v>0</v>
      </c>
      <c r="I117" s="67">
        <f>SUM(I118+I119+I122+I123+I127+I130+I133+I142+I144+I146+I155+I158+I161+I162+I165+I166+I167+I170+I171+I172+I173+I174)</f>
        <v>0</v>
      </c>
      <c r="J117" s="67">
        <f>SUM(J118+J119+J122+J123+J127+J130+J133+J142+J144+J146+J155+J158+J161+J162+J165+J166+J167+J170+J171+J172+J173+J174)</f>
        <v>0</v>
      </c>
      <c r="K117" s="44">
        <f t="shared" si="1"/>
        <v>0</v>
      </c>
    </row>
    <row r="118" spans="2:11" ht="13.5" customHeight="1">
      <c r="B118" s="37"/>
      <c r="C118" s="38"/>
      <c r="D118" s="39"/>
      <c r="E118" s="45" t="s">
        <v>22</v>
      </c>
      <c r="F118" s="46"/>
      <c r="G118" s="47" t="s">
        <v>24</v>
      </c>
      <c r="H118" s="48">
        <v>0</v>
      </c>
      <c r="I118" s="48">
        <v>0</v>
      </c>
      <c r="J118" s="48">
        <v>0</v>
      </c>
      <c r="K118" s="44">
        <f t="shared" si="1"/>
        <v>0</v>
      </c>
    </row>
    <row r="119" spans="2:11" ht="13.5" customHeight="1">
      <c r="B119" s="37"/>
      <c r="C119" s="38"/>
      <c r="D119" s="39"/>
      <c r="E119" s="45" t="s">
        <v>25</v>
      </c>
      <c r="F119" s="46"/>
      <c r="G119" s="47" t="s">
        <v>26</v>
      </c>
      <c r="H119" s="42">
        <f>SUM(H120:H121)</f>
        <v>0</v>
      </c>
      <c r="I119" s="50">
        <f>SUM(I120:I121)</f>
        <v>0</v>
      </c>
      <c r="J119" s="50">
        <f>SUM(J120:J121)</f>
        <v>0</v>
      </c>
      <c r="K119" s="44">
        <f t="shared" si="1"/>
        <v>0</v>
      </c>
    </row>
    <row r="120" spans="2:11" ht="13.5" customHeight="1">
      <c r="B120" s="37"/>
      <c r="C120" s="38"/>
      <c r="D120" s="39"/>
      <c r="E120" s="45"/>
      <c r="F120" s="46" t="s">
        <v>22</v>
      </c>
      <c r="G120" s="47" t="s">
        <v>27</v>
      </c>
      <c r="H120" s="48">
        <v>0</v>
      </c>
      <c r="I120" s="48">
        <v>0</v>
      </c>
      <c r="J120" s="48">
        <v>0</v>
      </c>
      <c r="K120" s="44">
        <f t="shared" si="1"/>
        <v>0</v>
      </c>
    </row>
    <row r="121" spans="2:11" ht="13.5" customHeight="1">
      <c r="B121" s="37"/>
      <c r="C121" s="38"/>
      <c r="D121" s="39"/>
      <c r="E121" s="45"/>
      <c r="F121" s="46" t="s">
        <v>25</v>
      </c>
      <c r="G121" s="51" t="s">
        <v>28</v>
      </c>
      <c r="H121" s="48">
        <v>0</v>
      </c>
      <c r="I121" s="48">
        <v>0</v>
      </c>
      <c r="J121" s="48">
        <v>0</v>
      </c>
      <c r="K121" s="44">
        <f t="shared" si="1"/>
        <v>0</v>
      </c>
    </row>
    <row r="122" spans="2:11" ht="13.5" customHeight="1">
      <c r="B122" s="37"/>
      <c r="C122" s="38"/>
      <c r="D122" s="39"/>
      <c r="E122" s="45" t="s">
        <v>29</v>
      </c>
      <c r="F122" s="46"/>
      <c r="G122" s="47" t="s">
        <v>31</v>
      </c>
      <c r="H122" s="48">
        <v>0</v>
      </c>
      <c r="I122" s="48">
        <v>0</v>
      </c>
      <c r="J122" s="48">
        <v>0</v>
      </c>
      <c r="K122" s="44">
        <f t="shared" si="1"/>
        <v>0</v>
      </c>
    </row>
    <row r="123" spans="2:11" ht="13.5" customHeight="1">
      <c r="B123" s="37"/>
      <c r="C123" s="38"/>
      <c r="D123" s="39"/>
      <c r="E123" s="45" t="s">
        <v>33</v>
      </c>
      <c r="F123" s="46"/>
      <c r="G123" s="47" t="s">
        <v>34</v>
      </c>
      <c r="H123" s="42">
        <f>SUM(H124:H126)</f>
        <v>0</v>
      </c>
      <c r="I123" s="50">
        <f>SUM(I124:I126)</f>
        <v>0</v>
      </c>
      <c r="J123" s="50">
        <f>SUM(J124:J126)</f>
        <v>0</v>
      </c>
      <c r="K123" s="44">
        <f t="shared" si="1"/>
        <v>0</v>
      </c>
    </row>
    <row r="124" spans="2:11" ht="13.5" customHeight="1">
      <c r="B124" s="37"/>
      <c r="C124" s="38"/>
      <c r="D124" s="39"/>
      <c r="E124" s="45"/>
      <c r="F124" s="46" t="s">
        <v>22</v>
      </c>
      <c r="G124" s="47" t="s">
        <v>35</v>
      </c>
      <c r="H124" s="48">
        <v>0</v>
      </c>
      <c r="I124" s="48">
        <v>0</v>
      </c>
      <c r="J124" s="48">
        <v>0</v>
      </c>
      <c r="K124" s="44">
        <f t="shared" si="1"/>
        <v>0</v>
      </c>
    </row>
    <row r="125" spans="2:11" ht="13.5" customHeight="1">
      <c r="B125" s="37"/>
      <c r="C125" s="38"/>
      <c r="D125" s="39"/>
      <c r="E125" s="45"/>
      <c r="F125" s="46" t="s">
        <v>25</v>
      </c>
      <c r="G125" s="47" t="s">
        <v>36</v>
      </c>
      <c r="H125" s="48">
        <v>0</v>
      </c>
      <c r="I125" s="48">
        <v>0</v>
      </c>
      <c r="J125" s="48">
        <v>0</v>
      </c>
      <c r="K125" s="44">
        <f t="shared" si="1"/>
        <v>0</v>
      </c>
    </row>
    <row r="126" spans="2:11" ht="13.5" customHeight="1">
      <c r="B126" s="37"/>
      <c r="C126" s="38"/>
      <c r="D126" s="39"/>
      <c r="E126" s="45"/>
      <c r="F126" s="46" t="s">
        <v>29</v>
      </c>
      <c r="G126" s="47" t="s">
        <v>38</v>
      </c>
      <c r="H126" s="48">
        <v>0</v>
      </c>
      <c r="I126" s="48">
        <v>0</v>
      </c>
      <c r="J126" s="48">
        <v>0</v>
      </c>
      <c r="K126" s="44">
        <f t="shared" si="1"/>
        <v>0</v>
      </c>
    </row>
    <row r="127" spans="2:11" ht="13.5" customHeight="1">
      <c r="B127" s="37"/>
      <c r="C127" s="38"/>
      <c r="D127" s="39"/>
      <c r="E127" s="45" t="s">
        <v>39</v>
      </c>
      <c r="F127" s="46"/>
      <c r="G127" s="47" t="s">
        <v>150</v>
      </c>
      <c r="H127" s="42">
        <f>SUM(H128:H129)</f>
        <v>0</v>
      </c>
      <c r="I127" s="50">
        <f>SUM(I128:I129)</f>
        <v>0</v>
      </c>
      <c r="J127" s="50">
        <f>SUM(J128:J129)</f>
        <v>0</v>
      </c>
      <c r="K127" s="44">
        <f t="shared" si="1"/>
        <v>0</v>
      </c>
    </row>
    <row r="128" spans="2:11" ht="13.5" customHeight="1">
      <c r="B128" s="37"/>
      <c r="C128" s="38"/>
      <c r="D128" s="39"/>
      <c r="E128" s="45"/>
      <c r="F128" s="46" t="s">
        <v>22</v>
      </c>
      <c r="G128" s="47" t="s">
        <v>41</v>
      </c>
      <c r="H128" s="48">
        <v>0</v>
      </c>
      <c r="I128" s="48">
        <v>0</v>
      </c>
      <c r="J128" s="48">
        <v>0</v>
      </c>
      <c r="K128" s="44">
        <f t="shared" si="1"/>
        <v>0</v>
      </c>
    </row>
    <row r="129" spans="2:11" ht="13.5" customHeight="1">
      <c r="B129" s="37"/>
      <c r="C129" s="38"/>
      <c r="D129" s="39"/>
      <c r="E129" s="45"/>
      <c r="F129" s="46" t="s">
        <v>25</v>
      </c>
      <c r="G129" s="47" t="s">
        <v>151</v>
      </c>
      <c r="H129" s="48">
        <v>0</v>
      </c>
      <c r="I129" s="48">
        <v>0</v>
      </c>
      <c r="J129" s="48">
        <v>0</v>
      </c>
      <c r="K129" s="44">
        <f t="shared" si="1"/>
        <v>0</v>
      </c>
    </row>
    <row r="130" spans="2:11" ht="13.5" customHeight="1">
      <c r="B130" s="37"/>
      <c r="C130" s="38"/>
      <c r="D130" s="39"/>
      <c r="E130" s="45" t="s">
        <v>44</v>
      </c>
      <c r="F130" s="46"/>
      <c r="G130" s="47" t="s">
        <v>45</v>
      </c>
      <c r="H130" s="42">
        <f>SUM(H131:H132)</f>
        <v>0</v>
      </c>
      <c r="I130" s="50">
        <f>SUM(I131:I132)</f>
        <v>0</v>
      </c>
      <c r="J130" s="50">
        <f>SUM(J131:J132)</f>
        <v>0</v>
      </c>
      <c r="K130" s="44">
        <f t="shared" si="1"/>
        <v>0</v>
      </c>
    </row>
    <row r="131" spans="2:11" ht="13.5" customHeight="1">
      <c r="B131" s="52"/>
      <c r="C131" s="53"/>
      <c r="D131" s="54"/>
      <c r="E131" s="55"/>
      <c r="F131" s="69" t="s">
        <v>22</v>
      </c>
      <c r="G131" s="47" t="s">
        <v>46</v>
      </c>
      <c r="H131" s="48">
        <v>0</v>
      </c>
      <c r="I131" s="48">
        <v>0</v>
      </c>
      <c r="J131" s="48">
        <v>0</v>
      </c>
      <c r="K131" s="44">
        <f t="shared" si="1"/>
        <v>0</v>
      </c>
    </row>
    <row r="132" spans="2:11" ht="13.5" customHeight="1">
      <c r="B132" s="52"/>
      <c r="C132" s="53"/>
      <c r="D132" s="54"/>
      <c r="E132" s="55"/>
      <c r="F132" s="56" t="s">
        <v>25</v>
      </c>
      <c r="G132" s="57" t="s">
        <v>47</v>
      </c>
      <c r="H132" s="48">
        <v>0</v>
      </c>
      <c r="I132" s="48">
        <v>0</v>
      </c>
      <c r="J132" s="48">
        <v>0</v>
      </c>
      <c r="K132" s="44">
        <f t="shared" si="1"/>
        <v>0</v>
      </c>
    </row>
    <row r="133" spans="2:11" ht="13.5" customHeight="1">
      <c r="B133" s="37"/>
      <c r="C133" s="38"/>
      <c r="D133" s="39"/>
      <c r="E133" s="45" t="s">
        <v>48</v>
      </c>
      <c r="F133" s="46"/>
      <c r="G133" s="47" t="s">
        <v>49</v>
      </c>
      <c r="H133" s="42">
        <f>SUM(H134:H141)</f>
        <v>0</v>
      </c>
      <c r="I133" s="50">
        <f>SUM(I134:I141)</f>
        <v>0</v>
      </c>
      <c r="J133" s="50">
        <f>SUM(J134:J141)</f>
        <v>0</v>
      </c>
      <c r="K133" s="44">
        <f t="shared" si="1"/>
        <v>0</v>
      </c>
    </row>
    <row r="134" spans="2:11" ht="13.5" customHeight="1">
      <c r="B134" s="37"/>
      <c r="C134" s="38"/>
      <c r="D134" s="39"/>
      <c r="E134" s="45"/>
      <c r="F134" s="46" t="s">
        <v>22</v>
      </c>
      <c r="G134" s="59" t="s">
        <v>50</v>
      </c>
      <c r="H134" s="48">
        <v>0</v>
      </c>
      <c r="I134" s="48">
        <v>0</v>
      </c>
      <c r="J134" s="48">
        <v>0</v>
      </c>
      <c r="K134" s="44">
        <f t="shared" si="1"/>
        <v>0</v>
      </c>
    </row>
    <row r="135" spans="2:11" ht="13.5" customHeight="1">
      <c r="B135" s="37"/>
      <c r="C135" s="38"/>
      <c r="D135" s="39"/>
      <c r="E135" s="45"/>
      <c r="F135" s="46" t="s">
        <v>25</v>
      </c>
      <c r="G135" s="59" t="s">
        <v>51</v>
      </c>
      <c r="H135" s="48">
        <v>0</v>
      </c>
      <c r="I135" s="48">
        <v>0</v>
      </c>
      <c r="J135" s="48">
        <v>0</v>
      </c>
      <c r="K135" s="44">
        <f t="shared" si="1"/>
        <v>0</v>
      </c>
    </row>
    <row r="136" spans="2:11" ht="13.5" customHeight="1">
      <c r="B136" s="52"/>
      <c r="C136" s="53"/>
      <c r="D136" s="54"/>
      <c r="E136" s="55"/>
      <c r="F136" s="56" t="s">
        <v>29</v>
      </c>
      <c r="G136" s="57" t="s">
        <v>52</v>
      </c>
      <c r="H136" s="48">
        <v>0</v>
      </c>
      <c r="I136" s="48">
        <v>0</v>
      </c>
      <c r="J136" s="48">
        <v>0</v>
      </c>
      <c r="K136" s="44">
        <f t="shared" si="1"/>
        <v>0</v>
      </c>
    </row>
    <row r="137" spans="2:11" ht="13.5" customHeight="1">
      <c r="B137" s="37"/>
      <c r="C137" s="38"/>
      <c r="D137" s="39"/>
      <c r="E137" s="45"/>
      <c r="F137" s="46" t="s">
        <v>33</v>
      </c>
      <c r="G137" s="60" t="s">
        <v>53</v>
      </c>
      <c r="H137" s="48">
        <v>0</v>
      </c>
      <c r="I137" s="48">
        <v>0</v>
      </c>
      <c r="J137" s="48">
        <v>0</v>
      </c>
      <c r="K137" s="44">
        <f t="shared" si="1"/>
        <v>0</v>
      </c>
    </row>
    <row r="138" spans="2:11" ht="13.5" customHeight="1">
      <c r="B138" s="37"/>
      <c r="C138" s="38"/>
      <c r="D138" s="39"/>
      <c r="E138" s="45"/>
      <c r="F138" s="46" t="s">
        <v>54</v>
      </c>
      <c r="G138" s="59" t="s">
        <v>55</v>
      </c>
      <c r="H138" s="48">
        <v>0</v>
      </c>
      <c r="I138" s="48">
        <v>0</v>
      </c>
      <c r="J138" s="48">
        <v>0</v>
      </c>
      <c r="K138" s="44">
        <f t="shared" si="1"/>
        <v>0</v>
      </c>
    </row>
    <row r="139" spans="2:11" ht="13.5" customHeight="1">
      <c r="B139" s="37"/>
      <c r="C139" s="38"/>
      <c r="D139" s="39"/>
      <c r="E139" s="45"/>
      <c r="F139" s="46" t="s">
        <v>56</v>
      </c>
      <c r="G139" s="59" t="s">
        <v>57</v>
      </c>
      <c r="H139" s="48">
        <v>0</v>
      </c>
      <c r="I139" s="48">
        <v>0</v>
      </c>
      <c r="J139" s="48">
        <v>0</v>
      </c>
      <c r="K139" s="44">
        <f t="shared" si="1"/>
        <v>0</v>
      </c>
    </row>
    <row r="140" spans="2:11" ht="13.5" customHeight="1">
      <c r="B140" s="37"/>
      <c r="C140" s="38"/>
      <c r="D140" s="39"/>
      <c r="E140" s="45"/>
      <c r="F140" s="46" t="s">
        <v>39</v>
      </c>
      <c r="G140" s="59" t="s">
        <v>58</v>
      </c>
      <c r="H140" s="48">
        <v>0</v>
      </c>
      <c r="I140" s="48">
        <v>0</v>
      </c>
      <c r="J140" s="48">
        <v>0</v>
      </c>
      <c r="K140" s="44">
        <f t="shared" si="1"/>
        <v>0</v>
      </c>
    </row>
    <row r="141" spans="2:11" ht="13.5" customHeight="1">
      <c r="B141" s="37"/>
      <c r="C141" s="38"/>
      <c r="D141" s="39"/>
      <c r="E141" s="45"/>
      <c r="F141" s="46" t="s">
        <v>59</v>
      </c>
      <c r="G141" s="59" t="s">
        <v>60</v>
      </c>
      <c r="H141" s="48">
        <v>0</v>
      </c>
      <c r="I141" s="48">
        <v>0</v>
      </c>
      <c r="J141" s="48">
        <v>0</v>
      </c>
      <c r="K141" s="44">
        <f t="shared" si="1"/>
        <v>0</v>
      </c>
    </row>
    <row r="142" spans="2:11" ht="13.5" customHeight="1">
      <c r="B142" s="37"/>
      <c r="C142" s="38"/>
      <c r="D142" s="39"/>
      <c r="E142" s="45" t="s">
        <v>61</v>
      </c>
      <c r="F142" s="46"/>
      <c r="G142" s="47" t="s">
        <v>62</v>
      </c>
      <c r="H142" s="42">
        <f>SUM(H143)</f>
        <v>0</v>
      </c>
      <c r="I142" s="50">
        <f>SUM(I143)</f>
        <v>0</v>
      </c>
      <c r="J142" s="50">
        <f>SUM(J143)</f>
        <v>0</v>
      </c>
      <c r="K142" s="44">
        <f t="shared" si="1"/>
        <v>0</v>
      </c>
    </row>
    <row r="143" spans="2:11" ht="13.5" customHeight="1">
      <c r="B143" s="37"/>
      <c r="C143" s="38"/>
      <c r="D143" s="39"/>
      <c r="E143" s="45"/>
      <c r="F143" s="46" t="s">
        <v>22</v>
      </c>
      <c r="G143" s="47" t="s">
        <v>63</v>
      </c>
      <c r="H143" s="48">
        <v>0</v>
      </c>
      <c r="I143" s="48">
        <v>0</v>
      </c>
      <c r="J143" s="48">
        <v>0</v>
      </c>
      <c r="K143" s="44">
        <f aca="true" t="shared" si="2" ref="K143:K206">I143-J143</f>
        <v>0</v>
      </c>
    </row>
    <row r="144" spans="2:11" ht="13.5" customHeight="1">
      <c r="B144" s="37"/>
      <c r="C144" s="38"/>
      <c r="D144" s="39"/>
      <c r="E144" s="45" t="s">
        <v>64</v>
      </c>
      <c r="F144" s="46"/>
      <c r="G144" s="47" t="s">
        <v>65</v>
      </c>
      <c r="H144" s="42">
        <f>SUM(H145)</f>
        <v>0</v>
      </c>
      <c r="I144" s="50">
        <f>SUM(I145)</f>
        <v>0</v>
      </c>
      <c r="J144" s="50">
        <f>SUM(J145)</f>
        <v>0</v>
      </c>
      <c r="K144" s="44">
        <f t="shared" si="2"/>
        <v>0</v>
      </c>
    </row>
    <row r="145" spans="2:11" ht="13.5" customHeight="1">
      <c r="B145" s="37"/>
      <c r="C145" s="38"/>
      <c r="D145" s="39"/>
      <c r="E145" s="45"/>
      <c r="F145" s="46" t="s">
        <v>22</v>
      </c>
      <c r="G145" s="47" t="s">
        <v>66</v>
      </c>
      <c r="H145" s="48">
        <v>0</v>
      </c>
      <c r="I145" s="48">
        <v>0</v>
      </c>
      <c r="J145" s="48">
        <v>0</v>
      </c>
      <c r="K145" s="44">
        <f t="shared" si="2"/>
        <v>0</v>
      </c>
    </row>
    <row r="146" spans="2:11" ht="13.5" customHeight="1">
      <c r="B146" s="37"/>
      <c r="C146" s="38"/>
      <c r="D146" s="39"/>
      <c r="E146" s="45" t="s">
        <v>152</v>
      </c>
      <c r="F146" s="46"/>
      <c r="G146" s="47" t="s">
        <v>68</v>
      </c>
      <c r="H146" s="42">
        <f>SUM(H147:H154)</f>
        <v>0</v>
      </c>
      <c r="I146" s="50">
        <f>SUM(I147:I154)</f>
        <v>0</v>
      </c>
      <c r="J146" s="50">
        <f>SUM(J147:J154)</f>
        <v>0</v>
      </c>
      <c r="K146" s="44">
        <f t="shared" si="2"/>
        <v>0</v>
      </c>
    </row>
    <row r="147" spans="2:11" ht="13.5" customHeight="1">
      <c r="B147" s="37"/>
      <c r="C147" s="38"/>
      <c r="D147" s="39"/>
      <c r="E147" s="45"/>
      <c r="F147" s="46" t="s">
        <v>22</v>
      </c>
      <c r="G147" s="59" t="s">
        <v>69</v>
      </c>
      <c r="H147" s="48">
        <v>0</v>
      </c>
      <c r="I147" s="48">
        <v>0</v>
      </c>
      <c r="J147" s="48">
        <v>0</v>
      </c>
      <c r="K147" s="44">
        <f t="shared" si="2"/>
        <v>0</v>
      </c>
    </row>
    <row r="148" spans="2:11" ht="13.5" customHeight="1">
      <c r="B148" s="37"/>
      <c r="C148" s="38"/>
      <c r="D148" s="39"/>
      <c r="E148" s="45"/>
      <c r="F148" s="46" t="s">
        <v>25</v>
      </c>
      <c r="G148" s="59" t="s">
        <v>70</v>
      </c>
      <c r="H148" s="48">
        <v>0</v>
      </c>
      <c r="I148" s="48">
        <v>0</v>
      </c>
      <c r="J148" s="48">
        <v>0</v>
      </c>
      <c r="K148" s="44">
        <f t="shared" si="2"/>
        <v>0</v>
      </c>
    </row>
    <row r="149" spans="2:11" ht="13.5" customHeight="1">
      <c r="B149" s="37"/>
      <c r="C149" s="38"/>
      <c r="D149" s="39"/>
      <c r="E149" s="45"/>
      <c r="F149" s="46" t="s">
        <v>29</v>
      </c>
      <c r="G149" s="59" t="s">
        <v>71</v>
      </c>
      <c r="H149" s="48">
        <v>0</v>
      </c>
      <c r="I149" s="48">
        <v>0</v>
      </c>
      <c r="J149" s="48">
        <v>0</v>
      </c>
      <c r="K149" s="44">
        <f t="shared" si="2"/>
        <v>0</v>
      </c>
    </row>
    <row r="150" spans="2:11" ht="13.5" customHeight="1">
      <c r="B150" s="37"/>
      <c r="C150" s="38"/>
      <c r="D150" s="39"/>
      <c r="E150" s="45"/>
      <c r="F150" s="46" t="s">
        <v>33</v>
      </c>
      <c r="G150" s="59" t="s">
        <v>72</v>
      </c>
      <c r="H150" s="48">
        <v>0</v>
      </c>
      <c r="I150" s="48">
        <v>0</v>
      </c>
      <c r="J150" s="48">
        <v>0</v>
      </c>
      <c r="K150" s="44">
        <f t="shared" si="2"/>
        <v>0</v>
      </c>
    </row>
    <row r="151" spans="2:11" ht="13.5" customHeight="1">
      <c r="B151" s="37"/>
      <c r="C151" s="38"/>
      <c r="D151" s="39"/>
      <c r="E151" s="45"/>
      <c r="F151" s="46" t="s">
        <v>54</v>
      </c>
      <c r="G151" s="59" t="s">
        <v>73</v>
      </c>
      <c r="H151" s="48">
        <v>0</v>
      </c>
      <c r="I151" s="48">
        <v>0</v>
      </c>
      <c r="J151" s="48">
        <v>0</v>
      </c>
      <c r="K151" s="44">
        <f t="shared" si="2"/>
        <v>0</v>
      </c>
    </row>
    <row r="152" spans="2:11" ht="13.5" customHeight="1">
      <c r="B152" s="37"/>
      <c r="C152" s="38"/>
      <c r="D152" s="39"/>
      <c r="E152" s="45"/>
      <c r="F152" s="46" t="s">
        <v>56</v>
      </c>
      <c r="G152" s="59" t="s">
        <v>74</v>
      </c>
      <c r="H152" s="48">
        <v>0</v>
      </c>
      <c r="I152" s="48">
        <v>0</v>
      </c>
      <c r="J152" s="48">
        <v>0</v>
      </c>
      <c r="K152" s="44">
        <f t="shared" si="2"/>
        <v>0</v>
      </c>
    </row>
    <row r="153" spans="2:11" ht="13.5" customHeight="1">
      <c r="B153" s="37"/>
      <c r="C153" s="38"/>
      <c r="D153" s="39"/>
      <c r="E153" s="45"/>
      <c r="F153" s="46" t="s">
        <v>39</v>
      </c>
      <c r="G153" s="59" t="s">
        <v>75</v>
      </c>
      <c r="H153" s="48">
        <v>0</v>
      </c>
      <c r="I153" s="48">
        <v>0</v>
      </c>
      <c r="J153" s="48">
        <v>0</v>
      </c>
      <c r="K153" s="44">
        <f t="shared" si="2"/>
        <v>0</v>
      </c>
    </row>
    <row r="154" spans="2:11" ht="13.5" customHeight="1">
      <c r="B154" s="37"/>
      <c r="C154" s="38"/>
      <c r="D154" s="39"/>
      <c r="E154" s="45"/>
      <c r="F154" s="64" t="s">
        <v>59</v>
      </c>
      <c r="G154" s="59" t="s">
        <v>76</v>
      </c>
      <c r="H154" s="48">
        <v>0</v>
      </c>
      <c r="I154" s="48">
        <v>0</v>
      </c>
      <c r="J154" s="48">
        <v>0</v>
      </c>
      <c r="K154" s="44">
        <f t="shared" si="2"/>
        <v>0</v>
      </c>
    </row>
    <row r="155" spans="2:11" ht="13.5" customHeight="1">
      <c r="B155" s="37"/>
      <c r="C155" s="38"/>
      <c r="D155" s="39"/>
      <c r="E155" s="45" t="s">
        <v>67</v>
      </c>
      <c r="F155" s="46"/>
      <c r="G155" s="47" t="s">
        <v>153</v>
      </c>
      <c r="H155" s="42">
        <f>SUM(H156:H157)</f>
        <v>0</v>
      </c>
      <c r="I155" s="50">
        <f>SUM(I156:I157)</f>
        <v>0</v>
      </c>
      <c r="J155" s="50">
        <f>SUM(J156:J157)</f>
        <v>0</v>
      </c>
      <c r="K155" s="44">
        <f t="shared" si="2"/>
        <v>0</v>
      </c>
    </row>
    <row r="156" spans="2:11" ht="13.5" customHeight="1">
      <c r="B156" s="37"/>
      <c r="C156" s="38"/>
      <c r="D156" s="39"/>
      <c r="E156" s="45"/>
      <c r="F156" s="46" t="s">
        <v>22</v>
      </c>
      <c r="G156" s="47" t="s">
        <v>154</v>
      </c>
      <c r="H156" s="48">
        <v>0</v>
      </c>
      <c r="I156" s="48">
        <v>0</v>
      </c>
      <c r="J156" s="48">
        <v>0</v>
      </c>
      <c r="K156" s="44">
        <f t="shared" si="2"/>
        <v>0</v>
      </c>
    </row>
    <row r="157" spans="2:11" ht="13.5" customHeight="1">
      <c r="B157" s="37"/>
      <c r="C157" s="38"/>
      <c r="D157" s="39"/>
      <c r="E157" s="45"/>
      <c r="F157" s="64" t="s">
        <v>59</v>
      </c>
      <c r="G157" s="59" t="s">
        <v>80</v>
      </c>
      <c r="H157" s="48">
        <v>0</v>
      </c>
      <c r="I157" s="48">
        <v>0</v>
      </c>
      <c r="J157" s="48">
        <v>0</v>
      </c>
      <c r="K157" s="44">
        <f t="shared" si="2"/>
        <v>0</v>
      </c>
    </row>
    <row r="158" spans="2:11" ht="13.5" customHeight="1">
      <c r="B158" s="37"/>
      <c r="C158" s="38"/>
      <c r="D158" s="39"/>
      <c r="E158" s="45" t="s">
        <v>155</v>
      </c>
      <c r="F158" s="64"/>
      <c r="G158" s="47" t="s">
        <v>82</v>
      </c>
      <c r="H158" s="42">
        <f>SUM(H159:H160)</f>
        <v>0</v>
      </c>
      <c r="I158" s="50">
        <f>SUM(I159:I160)</f>
        <v>0</v>
      </c>
      <c r="J158" s="50">
        <f>SUM(J159:J160)</f>
        <v>0</v>
      </c>
      <c r="K158" s="44">
        <f t="shared" si="2"/>
        <v>0</v>
      </c>
    </row>
    <row r="159" spans="2:11" ht="13.5" customHeight="1">
      <c r="B159" s="37"/>
      <c r="C159" s="38"/>
      <c r="D159" s="39"/>
      <c r="E159" s="45"/>
      <c r="F159" s="64" t="s">
        <v>22</v>
      </c>
      <c r="G159" s="47" t="s">
        <v>84</v>
      </c>
      <c r="H159" s="48">
        <v>0</v>
      </c>
      <c r="I159" s="48">
        <v>0</v>
      </c>
      <c r="J159" s="48">
        <v>0</v>
      </c>
      <c r="K159" s="44">
        <f t="shared" si="2"/>
        <v>0</v>
      </c>
    </row>
    <row r="160" spans="2:11" ht="13.5" customHeight="1">
      <c r="B160" s="37"/>
      <c r="C160" s="38"/>
      <c r="D160" s="39"/>
      <c r="E160" s="45"/>
      <c r="F160" s="64" t="s">
        <v>25</v>
      </c>
      <c r="G160" s="47" t="s">
        <v>85</v>
      </c>
      <c r="H160" s="48">
        <v>0</v>
      </c>
      <c r="I160" s="48">
        <v>0</v>
      </c>
      <c r="J160" s="48">
        <v>0</v>
      </c>
      <c r="K160" s="44">
        <f t="shared" si="2"/>
        <v>0</v>
      </c>
    </row>
    <row r="161" spans="2:11" ht="13.5" customHeight="1">
      <c r="B161" s="37"/>
      <c r="C161" s="38"/>
      <c r="D161" s="39"/>
      <c r="E161" s="45" t="s">
        <v>91</v>
      </c>
      <c r="F161" s="64"/>
      <c r="G161" s="47" t="s">
        <v>156</v>
      </c>
      <c r="H161" s="48">
        <v>0</v>
      </c>
      <c r="I161" s="48">
        <v>0</v>
      </c>
      <c r="J161" s="48">
        <v>0</v>
      </c>
      <c r="K161" s="44">
        <f t="shared" si="2"/>
        <v>0</v>
      </c>
    </row>
    <row r="162" spans="2:11" ht="13.5" customHeight="1">
      <c r="B162" s="37"/>
      <c r="C162" s="38"/>
      <c r="D162" s="39"/>
      <c r="E162" s="45" t="s">
        <v>93</v>
      </c>
      <c r="F162" s="46"/>
      <c r="G162" s="47" t="s">
        <v>96</v>
      </c>
      <c r="H162" s="42">
        <f>SUM(H163:H164)</f>
        <v>0</v>
      </c>
      <c r="I162" s="50">
        <f>SUM(I163:I164)</f>
        <v>0</v>
      </c>
      <c r="J162" s="50">
        <f>SUM(J163:J164)</f>
        <v>0</v>
      </c>
      <c r="K162" s="44">
        <f t="shared" si="2"/>
        <v>0</v>
      </c>
    </row>
    <row r="163" spans="2:11" ht="13.5" customHeight="1">
      <c r="B163" s="52"/>
      <c r="C163" s="53"/>
      <c r="D163" s="54"/>
      <c r="E163" s="55"/>
      <c r="F163" s="56" t="s">
        <v>22</v>
      </c>
      <c r="G163" s="70" t="s">
        <v>97</v>
      </c>
      <c r="H163" s="48">
        <v>0</v>
      </c>
      <c r="I163" s="48">
        <v>0</v>
      </c>
      <c r="J163" s="48">
        <v>0</v>
      </c>
      <c r="K163" s="44">
        <f t="shared" si="2"/>
        <v>0</v>
      </c>
    </row>
    <row r="164" spans="2:11" ht="13.5" customHeight="1">
      <c r="B164" s="52"/>
      <c r="C164" s="53"/>
      <c r="D164" s="54"/>
      <c r="E164" s="55"/>
      <c r="F164" s="56" t="s">
        <v>25</v>
      </c>
      <c r="G164" s="70" t="s">
        <v>98</v>
      </c>
      <c r="H164" s="48">
        <v>0</v>
      </c>
      <c r="I164" s="48">
        <v>0</v>
      </c>
      <c r="J164" s="48">
        <v>0</v>
      </c>
      <c r="K164" s="44">
        <f t="shared" si="2"/>
        <v>0</v>
      </c>
    </row>
    <row r="165" spans="2:11" ht="13.5" customHeight="1">
      <c r="B165" s="37"/>
      <c r="C165" s="38"/>
      <c r="D165" s="39"/>
      <c r="E165" s="55" t="s">
        <v>95</v>
      </c>
      <c r="F165" s="56"/>
      <c r="G165" s="57" t="s">
        <v>157</v>
      </c>
      <c r="H165" s="48">
        <v>0</v>
      </c>
      <c r="I165" s="48">
        <v>0</v>
      </c>
      <c r="J165" s="48">
        <v>0</v>
      </c>
      <c r="K165" s="44">
        <f t="shared" si="2"/>
        <v>0</v>
      </c>
    </row>
    <row r="166" spans="2:11" ht="13.5" customHeight="1">
      <c r="B166" s="37"/>
      <c r="C166" s="38"/>
      <c r="D166" s="39"/>
      <c r="E166" s="55" t="s">
        <v>158</v>
      </c>
      <c r="F166" s="56"/>
      <c r="G166" s="57" t="s">
        <v>159</v>
      </c>
      <c r="H166" s="48">
        <v>0</v>
      </c>
      <c r="I166" s="48">
        <v>0</v>
      </c>
      <c r="J166" s="48">
        <v>0</v>
      </c>
      <c r="K166" s="44">
        <f t="shared" si="2"/>
        <v>0</v>
      </c>
    </row>
    <row r="167" spans="2:11" ht="13.5" customHeight="1">
      <c r="B167" s="37"/>
      <c r="C167" s="38"/>
      <c r="D167" s="39"/>
      <c r="E167" s="45" t="s">
        <v>160</v>
      </c>
      <c r="F167" s="46"/>
      <c r="G167" s="47" t="s">
        <v>102</v>
      </c>
      <c r="H167" s="42">
        <f>SUM(H168:H169)</f>
        <v>0</v>
      </c>
      <c r="I167" s="50">
        <f>SUM(I168:I169)</f>
        <v>0</v>
      </c>
      <c r="J167" s="50">
        <f>SUM(J168:J169)</f>
        <v>0</v>
      </c>
      <c r="K167" s="44">
        <f t="shared" si="2"/>
        <v>0</v>
      </c>
    </row>
    <row r="168" spans="2:11" ht="13.5" customHeight="1">
      <c r="B168" s="37"/>
      <c r="C168" s="38"/>
      <c r="D168" s="39"/>
      <c r="E168" s="45"/>
      <c r="F168" s="46" t="s">
        <v>22</v>
      </c>
      <c r="G168" s="57" t="s">
        <v>103</v>
      </c>
      <c r="H168" s="48">
        <v>0</v>
      </c>
      <c r="I168" s="48">
        <v>0</v>
      </c>
      <c r="J168" s="48">
        <v>0</v>
      </c>
      <c r="K168" s="44">
        <f t="shared" si="2"/>
        <v>0</v>
      </c>
    </row>
    <row r="169" spans="2:11" ht="13.5" customHeight="1">
      <c r="B169" s="61"/>
      <c r="C169" s="62"/>
      <c r="D169" s="63"/>
      <c r="E169" s="58"/>
      <c r="F169" s="64" t="s">
        <v>25</v>
      </c>
      <c r="G169" s="59" t="s">
        <v>104</v>
      </c>
      <c r="H169" s="48">
        <v>0</v>
      </c>
      <c r="I169" s="48">
        <v>0</v>
      </c>
      <c r="J169" s="48">
        <v>0</v>
      </c>
      <c r="K169" s="44">
        <f t="shared" si="2"/>
        <v>0</v>
      </c>
    </row>
    <row r="170" spans="2:11" ht="13.5" customHeight="1">
      <c r="B170" s="37"/>
      <c r="C170" s="38"/>
      <c r="D170" s="39"/>
      <c r="E170" s="58" t="s">
        <v>101</v>
      </c>
      <c r="F170" s="64"/>
      <c r="G170" s="59" t="s">
        <v>106</v>
      </c>
      <c r="H170" s="48">
        <v>0</v>
      </c>
      <c r="I170" s="48">
        <v>0</v>
      </c>
      <c r="J170" s="48">
        <v>0</v>
      </c>
      <c r="K170" s="44">
        <f t="shared" si="2"/>
        <v>0</v>
      </c>
    </row>
    <row r="171" spans="2:11" ht="13.5" customHeight="1">
      <c r="B171" s="37"/>
      <c r="C171" s="38"/>
      <c r="D171" s="39"/>
      <c r="E171" s="58" t="s">
        <v>161</v>
      </c>
      <c r="F171" s="64"/>
      <c r="G171" s="59" t="s">
        <v>108</v>
      </c>
      <c r="H171" s="48">
        <v>0</v>
      </c>
      <c r="I171" s="48">
        <v>0</v>
      </c>
      <c r="J171" s="48">
        <v>0</v>
      </c>
      <c r="K171" s="44">
        <f t="shared" si="2"/>
        <v>0</v>
      </c>
    </row>
    <row r="172" spans="2:11" ht="13.5" customHeight="1">
      <c r="B172" s="37"/>
      <c r="C172" s="38"/>
      <c r="D172" s="39"/>
      <c r="E172" s="45" t="s">
        <v>107</v>
      </c>
      <c r="F172" s="46"/>
      <c r="G172" s="47" t="s">
        <v>110</v>
      </c>
      <c r="H172" s="48">
        <v>0</v>
      </c>
      <c r="I172" s="48">
        <v>0</v>
      </c>
      <c r="J172" s="48">
        <v>0</v>
      </c>
      <c r="K172" s="44">
        <f t="shared" si="2"/>
        <v>0</v>
      </c>
    </row>
    <row r="173" spans="2:11" ht="13.5" customHeight="1">
      <c r="B173" s="37"/>
      <c r="C173" s="38"/>
      <c r="D173" s="39"/>
      <c r="E173" s="45" t="s">
        <v>162</v>
      </c>
      <c r="F173" s="46"/>
      <c r="G173" s="47" t="s">
        <v>114</v>
      </c>
      <c r="H173" s="48">
        <v>0</v>
      </c>
      <c r="I173" s="48">
        <v>0</v>
      </c>
      <c r="J173" s="48">
        <v>0</v>
      </c>
      <c r="K173" s="44">
        <f t="shared" si="2"/>
        <v>0</v>
      </c>
    </row>
    <row r="174" spans="2:11" ht="13.5" customHeight="1">
      <c r="B174" s="71"/>
      <c r="C174" s="72"/>
      <c r="D174" s="73"/>
      <c r="E174" s="74" t="s">
        <v>59</v>
      </c>
      <c r="F174" s="75"/>
      <c r="G174" s="47" t="s">
        <v>116</v>
      </c>
      <c r="H174" s="48">
        <v>0</v>
      </c>
      <c r="I174" s="48">
        <v>0</v>
      </c>
      <c r="J174" s="48">
        <v>0</v>
      </c>
      <c r="K174" s="44">
        <f t="shared" si="2"/>
        <v>0</v>
      </c>
    </row>
    <row r="175" spans="2:11" ht="13.5" customHeight="1">
      <c r="B175" s="37" t="s">
        <v>18</v>
      </c>
      <c r="C175" s="38" t="s">
        <v>148</v>
      </c>
      <c r="D175" s="39" t="s">
        <v>25</v>
      </c>
      <c r="E175" s="38"/>
      <c r="F175" s="40"/>
      <c r="G175" s="41" t="s">
        <v>117</v>
      </c>
      <c r="H175" s="66">
        <f>SUM(H176:H177)</f>
        <v>0</v>
      </c>
      <c r="I175" s="67">
        <f>SUM(I176:I177)</f>
        <v>0</v>
      </c>
      <c r="J175" s="67">
        <f>SUM(J176:J177)</f>
        <v>0</v>
      </c>
      <c r="K175" s="44">
        <f t="shared" si="2"/>
        <v>0</v>
      </c>
    </row>
    <row r="176" spans="2:11" ht="13.5" customHeight="1">
      <c r="B176" s="37"/>
      <c r="C176" s="38"/>
      <c r="D176" s="39"/>
      <c r="E176" s="45" t="s">
        <v>22</v>
      </c>
      <c r="F176" s="46"/>
      <c r="G176" s="47" t="s">
        <v>118</v>
      </c>
      <c r="H176" s="48">
        <v>0</v>
      </c>
      <c r="I176" s="48">
        <v>0</v>
      </c>
      <c r="J176" s="48">
        <v>0</v>
      </c>
      <c r="K176" s="44">
        <f t="shared" si="2"/>
        <v>0</v>
      </c>
    </row>
    <row r="177" spans="2:11" ht="13.5" customHeight="1">
      <c r="B177" s="37"/>
      <c r="C177" s="38"/>
      <c r="D177" s="39"/>
      <c r="E177" s="45" t="s">
        <v>25</v>
      </c>
      <c r="F177" s="46"/>
      <c r="G177" s="47" t="s">
        <v>119</v>
      </c>
      <c r="H177" s="48">
        <v>0</v>
      </c>
      <c r="I177" s="48">
        <v>0</v>
      </c>
      <c r="J177" s="48">
        <v>0</v>
      </c>
      <c r="K177" s="44">
        <f t="shared" si="2"/>
        <v>0</v>
      </c>
    </row>
    <row r="178" spans="2:11" ht="13.5" customHeight="1">
      <c r="B178" s="37" t="s">
        <v>18</v>
      </c>
      <c r="C178" s="38" t="s">
        <v>148</v>
      </c>
      <c r="D178" s="39" t="s">
        <v>29</v>
      </c>
      <c r="E178" s="38"/>
      <c r="F178" s="40"/>
      <c r="G178" s="41" t="s">
        <v>120</v>
      </c>
      <c r="H178" s="66">
        <f>SUM(H179+H182+H186)</f>
        <v>0</v>
      </c>
      <c r="I178" s="67">
        <f>SUM(I179+I182+I186)</f>
        <v>0</v>
      </c>
      <c r="J178" s="67">
        <f>SUM(J179+J182+J186)</f>
        <v>0</v>
      </c>
      <c r="K178" s="44">
        <f t="shared" si="2"/>
        <v>0</v>
      </c>
    </row>
    <row r="179" spans="2:11" ht="13.5" customHeight="1">
      <c r="B179" s="37"/>
      <c r="C179" s="38"/>
      <c r="D179" s="39"/>
      <c r="E179" s="45" t="s">
        <v>22</v>
      </c>
      <c r="F179" s="46"/>
      <c r="G179" s="47" t="s">
        <v>121</v>
      </c>
      <c r="H179" s="42">
        <f>SUM(H180:H181)</f>
        <v>0</v>
      </c>
      <c r="I179" s="50">
        <f>SUM(I180:I181)</f>
        <v>0</v>
      </c>
      <c r="J179" s="50">
        <f>SUM(J180:J181)</f>
        <v>0</v>
      </c>
      <c r="K179" s="44">
        <f t="shared" si="2"/>
        <v>0</v>
      </c>
    </row>
    <row r="180" spans="2:11" ht="13.5" customHeight="1">
      <c r="B180" s="37"/>
      <c r="C180" s="38"/>
      <c r="D180" s="39"/>
      <c r="E180" s="45"/>
      <c r="F180" s="46" t="s">
        <v>22</v>
      </c>
      <c r="G180" s="51" t="s">
        <v>122</v>
      </c>
      <c r="H180" s="48">
        <v>0</v>
      </c>
      <c r="I180" s="48">
        <v>0</v>
      </c>
      <c r="J180" s="48">
        <v>0</v>
      </c>
      <c r="K180" s="44">
        <f t="shared" si="2"/>
        <v>0</v>
      </c>
    </row>
    <row r="181" spans="2:11" ht="13.5" customHeight="1">
      <c r="B181" s="37"/>
      <c r="C181" s="38"/>
      <c r="D181" s="39"/>
      <c r="E181" s="45"/>
      <c r="F181" s="46" t="s">
        <v>25</v>
      </c>
      <c r="G181" s="47" t="s">
        <v>123</v>
      </c>
      <c r="H181" s="48">
        <v>0</v>
      </c>
      <c r="I181" s="48">
        <v>0</v>
      </c>
      <c r="J181" s="48">
        <v>0</v>
      </c>
      <c r="K181" s="44">
        <f t="shared" si="2"/>
        <v>0</v>
      </c>
    </row>
    <row r="182" spans="2:11" ht="13.5" customHeight="1">
      <c r="B182" s="37"/>
      <c r="C182" s="38"/>
      <c r="D182" s="39"/>
      <c r="E182" s="45" t="s">
        <v>25</v>
      </c>
      <c r="F182" s="46"/>
      <c r="G182" s="47" t="s">
        <v>124</v>
      </c>
      <c r="H182" s="42">
        <f>SUM(H183:H185)</f>
        <v>0</v>
      </c>
      <c r="I182" s="50">
        <f>SUM(I183:I185)</f>
        <v>0</v>
      </c>
      <c r="J182" s="50">
        <f>SUM(J183:J185)</f>
        <v>0</v>
      </c>
      <c r="K182" s="44">
        <f t="shared" si="2"/>
        <v>0</v>
      </c>
    </row>
    <row r="183" spans="2:11" ht="13.5" customHeight="1">
      <c r="B183" s="37"/>
      <c r="C183" s="38"/>
      <c r="D183" s="39"/>
      <c r="E183" s="45"/>
      <c r="F183" s="46" t="s">
        <v>22</v>
      </c>
      <c r="G183" s="51" t="s">
        <v>122</v>
      </c>
      <c r="H183" s="48">
        <v>0</v>
      </c>
      <c r="I183" s="48">
        <v>0</v>
      </c>
      <c r="J183" s="48">
        <v>0</v>
      </c>
      <c r="K183" s="44">
        <f t="shared" si="2"/>
        <v>0</v>
      </c>
    </row>
    <row r="184" spans="2:11" ht="13.5" customHeight="1">
      <c r="B184" s="37"/>
      <c r="C184" s="38"/>
      <c r="D184" s="39"/>
      <c r="E184" s="45"/>
      <c r="F184" s="46" t="s">
        <v>25</v>
      </c>
      <c r="G184" s="47" t="s">
        <v>125</v>
      </c>
      <c r="H184" s="48">
        <v>0</v>
      </c>
      <c r="I184" s="48">
        <v>0</v>
      </c>
      <c r="J184" s="48">
        <v>0</v>
      </c>
      <c r="K184" s="44">
        <f t="shared" si="2"/>
        <v>0</v>
      </c>
    </row>
    <row r="185" spans="2:11" ht="13.5" customHeight="1">
      <c r="B185" s="37"/>
      <c r="C185" s="38"/>
      <c r="D185" s="39"/>
      <c r="E185" s="45"/>
      <c r="F185" s="46" t="s">
        <v>29</v>
      </c>
      <c r="G185" s="51" t="s">
        <v>126</v>
      </c>
      <c r="H185" s="48">
        <v>0</v>
      </c>
      <c r="I185" s="48">
        <v>0</v>
      </c>
      <c r="J185" s="48">
        <v>0</v>
      </c>
      <c r="K185" s="44">
        <f t="shared" si="2"/>
        <v>0</v>
      </c>
    </row>
    <row r="186" spans="2:11" ht="13.5" customHeight="1">
      <c r="B186" s="37"/>
      <c r="C186" s="38"/>
      <c r="D186" s="39"/>
      <c r="E186" s="45" t="s">
        <v>29</v>
      </c>
      <c r="F186" s="46"/>
      <c r="G186" s="47" t="s">
        <v>127</v>
      </c>
      <c r="H186" s="42">
        <f>SUM(H187:H190)</f>
        <v>0</v>
      </c>
      <c r="I186" s="50">
        <f>SUM(I187:I190)</f>
        <v>0</v>
      </c>
      <c r="J186" s="50">
        <f>SUM(J187:J190)</f>
        <v>0</v>
      </c>
      <c r="K186" s="44">
        <f t="shared" si="2"/>
        <v>0</v>
      </c>
    </row>
    <row r="187" spans="2:11" ht="13.5" customHeight="1">
      <c r="B187" s="61"/>
      <c r="C187" s="62"/>
      <c r="D187" s="63"/>
      <c r="E187" s="58"/>
      <c r="F187" s="64" t="s">
        <v>22</v>
      </c>
      <c r="G187" s="59" t="s">
        <v>129</v>
      </c>
      <c r="H187" s="48">
        <v>0</v>
      </c>
      <c r="I187" s="48">
        <v>0</v>
      </c>
      <c r="J187" s="48">
        <v>0</v>
      </c>
      <c r="K187" s="44">
        <f>I187-J187</f>
        <v>0</v>
      </c>
    </row>
    <row r="188" spans="2:11" ht="13.5" customHeight="1">
      <c r="B188" s="61"/>
      <c r="C188" s="62"/>
      <c r="D188" s="63"/>
      <c r="E188" s="58"/>
      <c r="F188" s="64" t="s">
        <v>25</v>
      </c>
      <c r="G188" s="59" t="s">
        <v>129</v>
      </c>
      <c r="H188" s="48">
        <v>0</v>
      </c>
      <c r="I188" s="48">
        <v>0</v>
      </c>
      <c r="J188" s="48">
        <v>0</v>
      </c>
      <c r="K188" s="44">
        <f>I188-J188</f>
        <v>0</v>
      </c>
    </row>
    <row r="189" spans="2:11" ht="13.5" customHeight="1">
      <c r="B189" s="61"/>
      <c r="C189" s="62"/>
      <c r="D189" s="63"/>
      <c r="E189" s="58"/>
      <c r="F189" s="64" t="s">
        <v>29</v>
      </c>
      <c r="G189" s="59" t="s">
        <v>130</v>
      </c>
      <c r="H189" s="48">
        <v>0</v>
      </c>
      <c r="I189" s="48">
        <v>0</v>
      </c>
      <c r="J189" s="48">
        <v>0</v>
      </c>
      <c r="K189" s="44">
        <f>I189-J189</f>
        <v>0</v>
      </c>
    </row>
    <row r="190" spans="2:11" ht="13.5" customHeight="1">
      <c r="B190" s="61"/>
      <c r="C190" s="62"/>
      <c r="D190" s="63"/>
      <c r="E190" s="58"/>
      <c r="F190" s="64" t="s">
        <v>33</v>
      </c>
      <c r="G190" s="60" t="s">
        <v>163</v>
      </c>
      <c r="H190" s="48">
        <v>0</v>
      </c>
      <c r="I190" s="48">
        <v>0</v>
      </c>
      <c r="J190" s="48">
        <v>0</v>
      </c>
      <c r="K190" s="44">
        <f>I190-J190</f>
        <v>0</v>
      </c>
    </row>
    <row r="191" spans="2:11" ht="13.5" customHeight="1">
      <c r="B191" s="37" t="s">
        <v>18</v>
      </c>
      <c r="C191" s="38" t="s">
        <v>148</v>
      </c>
      <c r="D191" s="39" t="s">
        <v>33</v>
      </c>
      <c r="E191" s="38"/>
      <c r="F191" s="40"/>
      <c r="G191" s="41" t="s">
        <v>132</v>
      </c>
      <c r="H191" s="66">
        <f>SUM(H192:H198)</f>
        <v>0</v>
      </c>
      <c r="I191" s="67">
        <f>SUM(I192:I198)</f>
        <v>0</v>
      </c>
      <c r="J191" s="67">
        <f>SUM(J192:J198)</f>
        <v>0</v>
      </c>
      <c r="K191" s="44">
        <f t="shared" si="2"/>
        <v>0</v>
      </c>
    </row>
    <row r="192" spans="2:11" ht="13.5" customHeight="1">
      <c r="B192" s="37"/>
      <c r="C192" s="38"/>
      <c r="D192" s="39"/>
      <c r="E192" s="45" t="s">
        <v>22</v>
      </c>
      <c r="F192" s="46"/>
      <c r="G192" s="47" t="s">
        <v>133</v>
      </c>
      <c r="H192" s="48">
        <v>0</v>
      </c>
      <c r="I192" s="48">
        <v>0</v>
      </c>
      <c r="J192" s="48">
        <v>0</v>
      </c>
      <c r="K192" s="44">
        <f t="shared" si="2"/>
        <v>0</v>
      </c>
    </row>
    <row r="193" spans="2:11" ht="13.5" customHeight="1">
      <c r="B193" s="37"/>
      <c r="C193" s="38"/>
      <c r="D193" s="39"/>
      <c r="E193" s="45" t="s">
        <v>25</v>
      </c>
      <c r="F193" s="46"/>
      <c r="G193" s="47" t="s">
        <v>134</v>
      </c>
      <c r="H193" s="48">
        <v>0</v>
      </c>
      <c r="I193" s="48">
        <v>0</v>
      </c>
      <c r="J193" s="48">
        <v>0</v>
      </c>
      <c r="K193" s="44">
        <f t="shared" si="2"/>
        <v>0</v>
      </c>
    </row>
    <row r="194" spans="2:11" ht="13.5" customHeight="1">
      <c r="B194" s="37"/>
      <c r="C194" s="38"/>
      <c r="D194" s="39"/>
      <c r="E194" s="45" t="s">
        <v>29</v>
      </c>
      <c r="F194" s="46"/>
      <c r="G194" s="47" t="s">
        <v>135</v>
      </c>
      <c r="H194" s="48">
        <v>0</v>
      </c>
      <c r="I194" s="48">
        <v>0</v>
      </c>
      <c r="J194" s="48">
        <v>0</v>
      </c>
      <c r="K194" s="44">
        <f t="shared" si="2"/>
        <v>0</v>
      </c>
    </row>
    <row r="195" spans="2:11" ht="13.5" customHeight="1">
      <c r="B195" s="37"/>
      <c r="C195" s="38"/>
      <c r="D195" s="39"/>
      <c r="E195" s="45" t="s">
        <v>33</v>
      </c>
      <c r="F195" s="46"/>
      <c r="G195" s="47" t="s">
        <v>136</v>
      </c>
      <c r="H195" s="48">
        <v>0</v>
      </c>
      <c r="I195" s="48">
        <v>0</v>
      </c>
      <c r="J195" s="48">
        <v>0</v>
      </c>
      <c r="K195" s="44">
        <f t="shared" si="2"/>
        <v>0</v>
      </c>
    </row>
    <row r="196" spans="2:11" ht="13.5" customHeight="1">
      <c r="B196" s="37"/>
      <c r="C196" s="38"/>
      <c r="D196" s="39"/>
      <c r="E196" s="45" t="s">
        <v>54</v>
      </c>
      <c r="F196" s="46"/>
      <c r="G196" s="47" t="s">
        <v>137</v>
      </c>
      <c r="H196" s="68">
        <v>0</v>
      </c>
      <c r="I196" s="68">
        <v>0</v>
      </c>
      <c r="J196" s="68">
        <v>0</v>
      </c>
      <c r="K196" s="44">
        <f t="shared" si="2"/>
        <v>0</v>
      </c>
    </row>
    <row r="197" spans="2:11" ht="13.5" customHeight="1">
      <c r="B197" s="37"/>
      <c r="C197" s="38"/>
      <c r="D197" s="39"/>
      <c r="E197" s="45" t="s">
        <v>56</v>
      </c>
      <c r="F197" s="46"/>
      <c r="G197" s="47" t="s">
        <v>138</v>
      </c>
      <c r="H197" s="68">
        <v>0</v>
      </c>
      <c r="I197" s="68">
        <v>0</v>
      </c>
      <c r="J197" s="68">
        <v>0</v>
      </c>
      <c r="K197" s="44">
        <f t="shared" si="2"/>
        <v>0</v>
      </c>
    </row>
    <row r="198" spans="2:11" ht="13.5" customHeight="1">
      <c r="B198" s="37"/>
      <c r="C198" s="38"/>
      <c r="D198" s="39"/>
      <c r="E198" s="45" t="s">
        <v>39</v>
      </c>
      <c r="F198" s="46"/>
      <c r="G198" s="47" t="s">
        <v>139</v>
      </c>
      <c r="H198" s="68">
        <v>0</v>
      </c>
      <c r="I198" s="68">
        <v>0</v>
      </c>
      <c r="J198" s="68">
        <v>0</v>
      </c>
      <c r="K198" s="44">
        <f t="shared" si="2"/>
        <v>0</v>
      </c>
    </row>
    <row r="199" spans="2:11" ht="13.5" customHeight="1">
      <c r="B199" s="37" t="s">
        <v>18</v>
      </c>
      <c r="C199" s="38" t="s">
        <v>148</v>
      </c>
      <c r="D199" s="39" t="s">
        <v>54</v>
      </c>
      <c r="E199" s="38"/>
      <c r="F199" s="40"/>
      <c r="G199" s="41" t="s">
        <v>140</v>
      </c>
      <c r="H199" s="66">
        <f>SUM(H200+H203+H204+H206)</f>
        <v>0</v>
      </c>
      <c r="I199" s="67">
        <f>SUM(I200+I203+I204+I206)</f>
        <v>0</v>
      </c>
      <c r="J199" s="67">
        <f>SUM(J200+J203+J204+J206)</f>
        <v>0</v>
      </c>
      <c r="K199" s="44">
        <f t="shared" si="2"/>
        <v>0</v>
      </c>
    </row>
    <row r="200" spans="2:11" ht="13.5" customHeight="1">
      <c r="B200" s="37"/>
      <c r="C200" s="38"/>
      <c r="D200" s="39"/>
      <c r="E200" s="45" t="s">
        <v>22</v>
      </c>
      <c r="F200" s="46"/>
      <c r="G200" s="47" t="s">
        <v>141</v>
      </c>
      <c r="H200" s="42">
        <f>SUM(H201:H202)</f>
        <v>0</v>
      </c>
      <c r="I200" s="50">
        <f>SUM(I201:I202)</f>
        <v>0</v>
      </c>
      <c r="J200" s="50">
        <f>SUM(J201:J202)</f>
        <v>0</v>
      </c>
      <c r="K200" s="44">
        <f t="shared" si="2"/>
        <v>0</v>
      </c>
    </row>
    <row r="201" spans="2:11" ht="13.5" customHeight="1">
      <c r="B201" s="37"/>
      <c r="C201" s="38"/>
      <c r="D201" s="39"/>
      <c r="E201" s="45"/>
      <c r="F201" s="46" t="s">
        <v>22</v>
      </c>
      <c r="G201" s="47" t="s">
        <v>142</v>
      </c>
      <c r="H201" s="48">
        <v>0</v>
      </c>
      <c r="I201" s="48">
        <v>0</v>
      </c>
      <c r="J201" s="48">
        <v>0</v>
      </c>
      <c r="K201" s="44">
        <f t="shared" si="2"/>
        <v>0</v>
      </c>
    </row>
    <row r="202" spans="2:11" ht="13.5" customHeight="1">
      <c r="B202" s="37"/>
      <c r="C202" s="38"/>
      <c r="D202" s="39"/>
      <c r="E202" s="45"/>
      <c r="F202" s="46" t="s">
        <v>25</v>
      </c>
      <c r="G202" s="47" t="s">
        <v>143</v>
      </c>
      <c r="H202" s="48">
        <v>0</v>
      </c>
      <c r="I202" s="48">
        <v>0</v>
      </c>
      <c r="J202" s="48">
        <v>0</v>
      </c>
      <c r="K202" s="44">
        <f t="shared" si="2"/>
        <v>0</v>
      </c>
    </row>
    <row r="203" spans="2:11" ht="13.5" customHeight="1">
      <c r="B203" s="37"/>
      <c r="C203" s="38"/>
      <c r="D203" s="39"/>
      <c r="E203" s="45" t="s">
        <v>25</v>
      </c>
      <c r="F203" s="46"/>
      <c r="G203" s="47" t="s">
        <v>144</v>
      </c>
      <c r="H203" s="48">
        <v>0</v>
      </c>
      <c r="I203" s="48">
        <v>0</v>
      </c>
      <c r="J203" s="48">
        <v>0</v>
      </c>
      <c r="K203" s="44">
        <f t="shared" si="2"/>
        <v>0</v>
      </c>
    </row>
    <row r="204" spans="2:11" ht="13.5" customHeight="1">
      <c r="B204" s="37"/>
      <c r="C204" s="38"/>
      <c r="D204" s="39"/>
      <c r="E204" s="45" t="s">
        <v>29</v>
      </c>
      <c r="F204" s="46"/>
      <c r="G204" s="47" t="s">
        <v>145</v>
      </c>
      <c r="H204" s="42">
        <f>SUM(H205)</f>
        <v>0</v>
      </c>
      <c r="I204" s="50">
        <f>SUM(I205)</f>
        <v>0</v>
      </c>
      <c r="J204" s="50">
        <f>SUM(J205)</f>
        <v>0</v>
      </c>
      <c r="K204" s="44">
        <f t="shared" si="2"/>
        <v>0</v>
      </c>
    </row>
    <row r="205" spans="2:11" ht="13.5" customHeight="1">
      <c r="B205" s="37"/>
      <c r="C205" s="38"/>
      <c r="D205" s="39"/>
      <c r="E205" s="45"/>
      <c r="F205" s="46" t="s">
        <v>22</v>
      </c>
      <c r="G205" s="47" t="s">
        <v>146</v>
      </c>
      <c r="H205" s="48">
        <v>0</v>
      </c>
      <c r="I205" s="48">
        <v>0</v>
      </c>
      <c r="J205" s="48">
        <v>0</v>
      </c>
      <c r="K205" s="44">
        <f t="shared" si="2"/>
        <v>0</v>
      </c>
    </row>
    <row r="206" spans="2:11" ht="13.5" customHeight="1">
      <c r="B206" s="37"/>
      <c r="C206" s="38"/>
      <c r="D206" s="39"/>
      <c r="E206" s="45" t="s">
        <v>33</v>
      </c>
      <c r="F206" s="46"/>
      <c r="G206" s="47" t="s">
        <v>147</v>
      </c>
      <c r="H206" s="48">
        <v>0</v>
      </c>
      <c r="I206" s="48">
        <v>0</v>
      </c>
      <c r="J206" s="48">
        <v>0</v>
      </c>
      <c r="K206" s="44">
        <f t="shared" si="2"/>
        <v>0</v>
      </c>
    </row>
    <row r="207" spans="2:11" ht="13.5" customHeight="1">
      <c r="B207" s="29" t="s">
        <v>18</v>
      </c>
      <c r="C207" s="30" t="s">
        <v>164</v>
      </c>
      <c r="D207" s="31"/>
      <c r="E207" s="30"/>
      <c r="F207" s="32"/>
      <c r="G207" s="33" t="s">
        <v>165</v>
      </c>
      <c r="H207" s="34">
        <f>SUM(H208:H215)</f>
        <v>214550</v>
      </c>
      <c r="I207" s="35">
        <f>SUM(I208:I215)</f>
        <v>265641</v>
      </c>
      <c r="J207" s="35">
        <f>SUM(J208:J215)</f>
        <v>220633</v>
      </c>
      <c r="K207" s="36">
        <f aca="true" t="shared" si="3" ref="K207:K270">I207-J207</f>
        <v>45008</v>
      </c>
    </row>
    <row r="208" spans="2:11" ht="13.5" customHeight="1">
      <c r="B208" s="37" t="s">
        <v>18</v>
      </c>
      <c r="C208" s="38" t="s">
        <v>164</v>
      </c>
      <c r="D208" s="39" t="s">
        <v>22</v>
      </c>
      <c r="E208" s="45"/>
      <c r="F208" s="46"/>
      <c r="G208" s="41" t="s">
        <v>166</v>
      </c>
      <c r="H208" s="48">
        <v>21700</v>
      </c>
      <c r="I208" s="49">
        <v>57062</v>
      </c>
      <c r="J208" s="49">
        <v>57062</v>
      </c>
      <c r="K208" s="44">
        <f t="shared" si="3"/>
        <v>0</v>
      </c>
    </row>
    <row r="209" spans="2:11" ht="13.5" customHeight="1">
      <c r="B209" s="37" t="s">
        <v>18</v>
      </c>
      <c r="C209" s="38" t="s">
        <v>164</v>
      </c>
      <c r="D209" s="39" t="s">
        <v>25</v>
      </c>
      <c r="E209" s="45"/>
      <c r="F209" s="46"/>
      <c r="G209" s="41" t="s">
        <v>167</v>
      </c>
      <c r="H209" s="48">
        <v>0</v>
      </c>
      <c r="I209" s="48">
        <v>0</v>
      </c>
      <c r="J209" s="48">
        <v>0</v>
      </c>
      <c r="K209" s="44">
        <f t="shared" si="3"/>
        <v>0</v>
      </c>
    </row>
    <row r="210" spans="2:11" ht="13.5" customHeight="1">
      <c r="B210" s="37" t="s">
        <v>18</v>
      </c>
      <c r="C210" s="38" t="s">
        <v>164</v>
      </c>
      <c r="D210" s="39" t="s">
        <v>29</v>
      </c>
      <c r="E210" s="45"/>
      <c r="F210" s="46"/>
      <c r="G210" s="41" t="s">
        <v>168</v>
      </c>
      <c r="H210" s="48">
        <v>0</v>
      </c>
      <c r="I210" s="48">
        <v>0</v>
      </c>
      <c r="J210" s="48">
        <v>0</v>
      </c>
      <c r="K210" s="44">
        <f t="shared" si="3"/>
        <v>0</v>
      </c>
    </row>
    <row r="211" spans="2:11" ht="13.5" customHeight="1">
      <c r="B211" s="37" t="s">
        <v>18</v>
      </c>
      <c r="C211" s="38" t="s">
        <v>164</v>
      </c>
      <c r="D211" s="39" t="s">
        <v>33</v>
      </c>
      <c r="E211" s="45"/>
      <c r="F211" s="46"/>
      <c r="G211" s="41" t="s">
        <v>169</v>
      </c>
      <c r="H211" s="48">
        <v>192500</v>
      </c>
      <c r="I211" s="49">
        <v>190000</v>
      </c>
      <c r="J211" s="49">
        <v>144992</v>
      </c>
      <c r="K211" s="44">
        <f t="shared" si="3"/>
        <v>45008</v>
      </c>
    </row>
    <row r="212" spans="2:11" ht="13.5" customHeight="1">
      <c r="B212" s="37" t="s">
        <v>18</v>
      </c>
      <c r="C212" s="38" t="s">
        <v>164</v>
      </c>
      <c r="D212" s="39" t="s">
        <v>54</v>
      </c>
      <c r="E212" s="45"/>
      <c r="F212" s="46"/>
      <c r="G212" s="41" t="s">
        <v>170</v>
      </c>
      <c r="H212" s="48">
        <v>0</v>
      </c>
      <c r="I212" s="48">
        <v>0</v>
      </c>
      <c r="J212" s="48">
        <v>0</v>
      </c>
      <c r="K212" s="44">
        <f t="shared" si="3"/>
        <v>0</v>
      </c>
    </row>
    <row r="213" spans="2:11" ht="13.5" customHeight="1">
      <c r="B213" s="37" t="s">
        <v>18</v>
      </c>
      <c r="C213" s="38" t="s">
        <v>164</v>
      </c>
      <c r="D213" s="39" t="s">
        <v>56</v>
      </c>
      <c r="E213" s="45"/>
      <c r="F213" s="46"/>
      <c r="G213" s="41" t="s">
        <v>171</v>
      </c>
      <c r="H213" s="48">
        <v>0</v>
      </c>
      <c r="I213" s="48">
        <v>0</v>
      </c>
      <c r="J213" s="48">
        <v>0</v>
      </c>
      <c r="K213" s="44">
        <f t="shared" si="3"/>
        <v>0</v>
      </c>
    </row>
    <row r="214" spans="2:11" ht="13.5" customHeight="1">
      <c r="B214" s="37" t="s">
        <v>18</v>
      </c>
      <c r="C214" s="38" t="s">
        <v>164</v>
      </c>
      <c r="D214" s="39" t="s">
        <v>39</v>
      </c>
      <c r="E214" s="45"/>
      <c r="F214" s="46"/>
      <c r="G214" s="41" t="s">
        <v>172</v>
      </c>
      <c r="H214" s="48">
        <v>350</v>
      </c>
      <c r="I214" s="49">
        <v>412</v>
      </c>
      <c r="J214" s="49">
        <v>412</v>
      </c>
      <c r="K214" s="44">
        <f t="shared" si="3"/>
        <v>0</v>
      </c>
    </row>
    <row r="215" spans="2:11" ht="13.5" customHeight="1">
      <c r="B215" s="37" t="s">
        <v>18</v>
      </c>
      <c r="C215" s="38" t="s">
        <v>164</v>
      </c>
      <c r="D215" s="39" t="s">
        <v>59</v>
      </c>
      <c r="E215" s="45"/>
      <c r="F215" s="46"/>
      <c r="G215" s="41" t="s">
        <v>173</v>
      </c>
      <c r="H215" s="42">
        <f>SUM(H216:H217)</f>
        <v>0</v>
      </c>
      <c r="I215" s="50">
        <f>SUM(I216:I217)</f>
        <v>18167</v>
      </c>
      <c r="J215" s="50">
        <f>SUM(J216:J217)</f>
        <v>18167</v>
      </c>
      <c r="K215" s="44">
        <f t="shared" si="3"/>
        <v>0</v>
      </c>
    </row>
    <row r="216" spans="2:11" ht="13.5" customHeight="1">
      <c r="B216" s="37"/>
      <c r="C216" s="38"/>
      <c r="D216" s="39"/>
      <c r="E216" s="46" t="s">
        <v>22</v>
      </c>
      <c r="F216" s="16"/>
      <c r="G216" s="47" t="s">
        <v>174</v>
      </c>
      <c r="H216" s="48">
        <v>0</v>
      </c>
      <c r="I216" s="48">
        <v>18167</v>
      </c>
      <c r="J216" s="48">
        <v>18167</v>
      </c>
      <c r="K216" s="44">
        <f t="shared" si="3"/>
        <v>0</v>
      </c>
    </row>
    <row r="217" spans="2:11" ht="13.5" customHeight="1">
      <c r="B217" s="37"/>
      <c r="C217" s="38"/>
      <c r="D217" s="39"/>
      <c r="E217" s="46" t="s">
        <v>59</v>
      </c>
      <c r="F217" s="16"/>
      <c r="G217" s="47" t="s">
        <v>173</v>
      </c>
      <c r="H217" s="48">
        <v>0</v>
      </c>
      <c r="I217" s="48">
        <v>0</v>
      </c>
      <c r="J217" s="48">
        <v>0</v>
      </c>
      <c r="K217" s="44">
        <f t="shared" si="3"/>
        <v>0</v>
      </c>
    </row>
    <row r="218" spans="2:11" ht="13.5" customHeight="1">
      <c r="B218" s="29" t="s">
        <v>18</v>
      </c>
      <c r="C218" s="30" t="s">
        <v>175</v>
      </c>
      <c r="D218" s="31"/>
      <c r="E218" s="30"/>
      <c r="F218" s="32"/>
      <c r="G218" s="33" t="s">
        <v>176</v>
      </c>
      <c r="H218" s="34">
        <f>SUM(H219+H221+H222)</f>
        <v>0</v>
      </c>
      <c r="I218" s="35">
        <f>SUM(I219+I221+I222)</f>
        <v>0</v>
      </c>
      <c r="J218" s="35">
        <f>SUM(J219+J221+J222)</f>
        <v>0</v>
      </c>
      <c r="K218" s="36">
        <f t="shared" si="3"/>
        <v>0</v>
      </c>
    </row>
    <row r="219" spans="2:11" ht="13.5" customHeight="1">
      <c r="B219" s="37" t="s">
        <v>18</v>
      </c>
      <c r="C219" s="38" t="s">
        <v>175</v>
      </c>
      <c r="D219" s="39" t="s">
        <v>22</v>
      </c>
      <c r="E219" s="38"/>
      <c r="F219" s="40"/>
      <c r="G219" s="41" t="s">
        <v>177</v>
      </c>
      <c r="H219" s="42">
        <f>SUM(H220)</f>
        <v>0</v>
      </c>
      <c r="I219" s="50">
        <f>SUM(I220)</f>
        <v>0</v>
      </c>
      <c r="J219" s="50">
        <f>SUM(J220)</f>
        <v>0</v>
      </c>
      <c r="K219" s="44">
        <f t="shared" si="3"/>
        <v>0</v>
      </c>
    </row>
    <row r="220" spans="2:11" ht="13.5" customHeight="1">
      <c r="B220" s="37"/>
      <c r="C220" s="38"/>
      <c r="D220" s="39"/>
      <c r="E220" s="46" t="s">
        <v>22</v>
      </c>
      <c r="F220" s="16"/>
      <c r="G220" s="47" t="s">
        <v>178</v>
      </c>
      <c r="H220" s="48">
        <v>0</v>
      </c>
      <c r="I220" s="48">
        <v>0</v>
      </c>
      <c r="J220" s="48">
        <v>0</v>
      </c>
      <c r="K220" s="44">
        <f t="shared" si="3"/>
        <v>0</v>
      </c>
    </row>
    <row r="221" spans="2:11" ht="13.5" customHeight="1">
      <c r="B221" s="37" t="s">
        <v>18</v>
      </c>
      <c r="C221" s="38" t="s">
        <v>175</v>
      </c>
      <c r="D221" s="63" t="s">
        <v>29</v>
      </c>
      <c r="E221" s="62"/>
      <c r="F221" s="76"/>
      <c r="G221" s="77" t="s">
        <v>179</v>
      </c>
      <c r="H221" s="48">
        <v>0</v>
      </c>
      <c r="I221" s="48">
        <v>0</v>
      </c>
      <c r="J221" s="48">
        <v>0</v>
      </c>
      <c r="K221" s="44">
        <f t="shared" si="3"/>
        <v>0</v>
      </c>
    </row>
    <row r="222" spans="2:11" ht="13.5" customHeight="1">
      <c r="B222" s="37" t="s">
        <v>18</v>
      </c>
      <c r="C222" s="38" t="s">
        <v>175</v>
      </c>
      <c r="D222" s="63" t="s">
        <v>33</v>
      </c>
      <c r="E222" s="62"/>
      <c r="F222" s="76"/>
      <c r="G222" s="77" t="s">
        <v>180</v>
      </c>
      <c r="H222" s="48">
        <v>0</v>
      </c>
      <c r="I222" s="48">
        <v>0</v>
      </c>
      <c r="J222" s="48">
        <v>0</v>
      </c>
      <c r="K222" s="44">
        <f t="shared" si="3"/>
        <v>0</v>
      </c>
    </row>
    <row r="223" spans="2:11" ht="13.5" customHeight="1">
      <c r="B223" s="37"/>
      <c r="C223" s="38"/>
      <c r="D223" s="39"/>
      <c r="E223" s="38"/>
      <c r="F223" s="40"/>
      <c r="G223" s="41"/>
      <c r="H223" s="42"/>
      <c r="I223" s="50"/>
      <c r="J223" s="50"/>
      <c r="K223" s="44">
        <f t="shared" si="3"/>
        <v>0</v>
      </c>
    </row>
    <row r="224" spans="2:11" ht="13.5" customHeight="1">
      <c r="B224" s="21" t="s">
        <v>181</v>
      </c>
      <c r="C224" s="22"/>
      <c r="D224" s="23"/>
      <c r="E224" s="22"/>
      <c r="F224" s="24"/>
      <c r="G224" s="25" t="s">
        <v>182</v>
      </c>
      <c r="H224" s="78">
        <f>SUM(H225+H228+H232+H237+H255+H265+H274+H279+H292+H300+H306+H311)</f>
        <v>297874</v>
      </c>
      <c r="I224" s="79">
        <f>SUM(I225+I228+I232+I237+I255+I265+I274+I279+I292+I300+I306+I311)</f>
        <v>330874</v>
      </c>
      <c r="J224" s="79">
        <f>SUM(J225+J228+J232+J237+J255+J265+J274+J279+J292+J300+J306+J311)</f>
        <v>264666</v>
      </c>
      <c r="K224" s="80">
        <f t="shared" si="3"/>
        <v>66208</v>
      </c>
    </row>
    <row r="225" spans="2:11" ht="13.5" customHeight="1">
      <c r="B225" s="29" t="s">
        <v>181</v>
      </c>
      <c r="C225" s="30" t="s">
        <v>20</v>
      </c>
      <c r="D225" s="31"/>
      <c r="E225" s="30"/>
      <c r="F225" s="32"/>
      <c r="G225" s="33" t="s">
        <v>183</v>
      </c>
      <c r="H225" s="34">
        <f>SUM(H226:H227)</f>
        <v>0</v>
      </c>
      <c r="I225" s="35">
        <f>SUM(I226:I227)</f>
        <v>1700</v>
      </c>
      <c r="J225" s="35">
        <f>SUM(J226:J227)</f>
        <v>1133</v>
      </c>
      <c r="K225" s="36">
        <f t="shared" si="3"/>
        <v>567</v>
      </c>
    </row>
    <row r="226" spans="2:11" ht="13.5" customHeight="1">
      <c r="B226" s="37" t="s">
        <v>181</v>
      </c>
      <c r="C226" s="38" t="s">
        <v>20</v>
      </c>
      <c r="D226" s="39" t="s">
        <v>22</v>
      </c>
      <c r="E226" s="38"/>
      <c r="F226" s="40"/>
      <c r="G226" s="41" t="s">
        <v>184</v>
      </c>
      <c r="H226" s="68">
        <v>0</v>
      </c>
      <c r="I226" s="81">
        <v>1700</v>
      </c>
      <c r="J226" s="81">
        <v>1133</v>
      </c>
      <c r="K226" s="44">
        <f t="shared" si="3"/>
        <v>567</v>
      </c>
    </row>
    <row r="227" spans="2:11" ht="13.5" customHeight="1">
      <c r="B227" s="37" t="s">
        <v>181</v>
      </c>
      <c r="C227" s="38" t="s">
        <v>20</v>
      </c>
      <c r="D227" s="39" t="s">
        <v>25</v>
      </c>
      <c r="E227" s="38"/>
      <c r="F227" s="40"/>
      <c r="G227" s="41" t="s">
        <v>185</v>
      </c>
      <c r="H227" s="68">
        <v>0</v>
      </c>
      <c r="I227" s="68">
        <v>0</v>
      </c>
      <c r="J227" s="68">
        <v>0</v>
      </c>
      <c r="K227" s="44">
        <f t="shared" si="3"/>
        <v>0</v>
      </c>
    </row>
    <row r="228" spans="2:11" ht="13.5" customHeight="1">
      <c r="B228" s="29" t="s">
        <v>181</v>
      </c>
      <c r="C228" s="30" t="s">
        <v>148</v>
      </c>
      <c r="D228" s="31"/>
      <c r="E228" s="30"/>
      <c r="F228" s="32"/>
      <c r="G228" s="33" t="s">
        <v>186</v>
      </c>
      <c r="H228" s="34">
        <f>SUM(H229:H231)</f>
        <v>1190</v>
      </c>
      <c r="I228" s="35">
        <f>SUM(I229:I231)</f>
        <v>1067</v>
      </c>
      <c r="J228" s="35">
        <f>SUM(J229:J231)</f>
        <v>967</v>
      </c>
      <c r="K228" s="36">
        <f t="shared" si="3"/>
        <v>100</v>
      </c>
    </row>
    <row r="229" spans="2:11" ht="13.5" customHeight="1">
      <c r="B229" s="37" t="s">
        <v>181</v>
      </c>
      <c r="C229" s="38" t="s">
        <v>148</v>
      </c>
      <c r="D229" s="39" t="s">
        <v>22</v>
      </c>
      <c r="E229" s="38"/>
      <c r="F229" s="40"/>
      <c r="G229" s="41" t="s">
        <v>187</v>
      </c>
      <c r="H229" s="68">
        <v>0</v>
      </c>
      <c r="I229" s="68">
        <v>0</v>
      </c>
      <c r="J229" s="68">
        <v>0</v>
      </c>
      <c r="K229" s="44">
        <f t="shared" si="3"/>
        <v>0</v>
      </c>
    </row>
    <row r="230" spans="2:11" ht="13.5" customHeight="1">
      <c r="B230" s="37" t="s">
        <v>181</v>
      </c>
      <c r="C230" s="38" t="s">
        <v>148</v>
      </c>
      <c r="D230" s="39" t="s">
        <v>25</v>
      </c>
      <c r="E230" s="38"/>
      <c r="F230" s="40"/>
      <c r="G230" s="41" t="s">
        <v>188</v>
      </c>
      <c r="H230" s="68">
        <v>1050</v>
      </c>
      <c r="I230" s="81">
        <v>967</v>
      </c>
      <c r="J230" s="81">
        <v>967</v>
      </c>
      <c r="K230" s="44">
        <f t="shared" si="3"/>
        <v>0</v>
      </c>
    </row>
    <row r="231" spans="2:11" ht="13.5" customHeight="1">
      <c r="B231" s="37" t="s">
        <v>181</v>
      </c>
      <c r="C231" s="38" t="s">
        <v>148</v>
      </c>
      <c r="D231" s="39" t="s">
        <v>29</v>
      </c>
      <c r="E231" s="38"/>
      <c r="F231" s="40"/>
      <c r="G231" s="41" t="s">
        <v>189</v>
      </c>
      <c r="H231" s="68">
        <v>140</v>
      </c>
      <c r="I231" s="81">
        <v>100</v>
      </c>
      <c r="J231" s="81">
        <v>0</v>
      </c>
      <c r="K231" s="44">
        <f t="shared" si="3"/>
        <v>100</v>
      </c>
    </row>
    <row r="232" spans="2:11" ht="13.5" customHeight="1">
      <c r="B232" s="29" t="s">
        <v>181</v>
      </c>
      <c r="C232" s="30" t="s">
        <v>164</v>
      </c>
      <c r="D232" s="31"/>
      <c r="E232" s="30"/>
      <c r="F232" s="32"/>
      <c r="G232" s="33" t="s">
        <v>190</v>
      </c>
      <c r="H232" s="34">
        <f>SUM(H233:H236)</f>
        <v>10920</v>
      </c>
      <c r="I232" s="35">
        <f>SUM(I233:I236)</f>
        <v>7000</v>
      </c>
      <c r="J232" s="35">
        <f>SUM(J233:J236)</f>
        <v>5566</v>
      </c>
      <c r="K232" s="36">
        <f t="shared" si="3"/>
        <v>1434</v>
      </c>
    </row>
    <row r="233" spans="2:11" ht="13.5" customHeight="1">
      <c r="B233" s="37" t="s">
        <v>181</v>
      </c>
      <c r="C233" s="38" t="s">
        <v>164</v>
      </c>
      <c r="D233" s="39" t="s">
        <v>22</v>
      </c>
      <c r="E233" s="38"/>
      <c r="F233" s="40"/>
      <c r="G233" s="41" t="s">
        <v>191</v>
      </c>
      <c r="H233" s="68">
        <v>10920</v>
      </c>
      <c r="I233" s="81">
        <v>7000</v>
      </c>
      <c r="J233" s="81">
        <v>5566</v>
      </c>
      <c r="K233" s="44">
        <f t="shared" si="3"/>
        <v>1434</v>
      </c>
    </row>
    <row r="234" spans="2:11" ht="13.5" customHeight="1">
      <c r="B234" s="37" t="s">
        <v>181</v>
      </c>
      <c r="C234" s="38" t="s">
        <v>164</v>
      </c>
      <c r="D234" s="39" t="s">
        <v>25</v>
      </c>
      <c r="E234" s="38"/>
      <c r="F234" s="40"/>
      <c r="G234" s="41" t="s">
        <v>192</v>
      </c>
      <c r="H234" s="68">
        <v>0</v>
      </c>
      <c r="I234" s="68">
        <v>0</v>
      </c>
      <c r="J234" s="68">
        <v>0</v>
      </c>
      <c r="K234" s="44">
        <f t="shared" si="3"/>
        <v>0</v>
      </c>
    </row>
    <row r="235" spans="2:11" ht="13.5" customHeight="1">
      <c r="B235" s="37" t="s">
        <v>181</v>
      </c>
      <c r="C235" s="38" t="s">
        <v>164</v>
      </c>
      <c r="D235" s="39" t="s">
        <v>29</v>
      </c>
      <c r="E235" s="38"/>
      <c r="F235" s="40"/>
      <c r="G235" s="82" t="s">
        <v>193</v>
      </c>
      <c r="H235" s="68">
        <v>0</v>
      </c>
      <c r="I235" s="68">
        <v>0</v>
      </c>
      <c r="J235" s="68">
        <v>0</v>
      </c>
      <c r="K235" s="44">
        <f t="shared" si="3"/>
        <v>0</v>
      </c>
    </row>
    <row r="236" spans="2:11" ht="13.5" customHeight="1">
      <c r="B236" s="37" t="s">
        <v>181</v>
      </c>
      <c r="C236" s="38" t="s">
        <v>164</v>
      </c>
      <c r="D236" s="39" t="s">
        <v>59</v>
      </c>
      <c r="E236" s="38"/>
      <c r="F236" s="40"/>
      <c r="G236" s="41" t="s">
        <v>194</v>
      </c>
      <c r="H236" s="68">
        <v>0</v>
      </c>
      <c r="I236" s="68">
        <v>0</v>
      </c>
      <c r="J236" s="68">
        <v>0</v>
      </c>
      <c r="K236" s="44">
        <f t="shared" si="3"/>
        <v>0</v>
      </c>
    </row>
    <row r="237" spans="2:11" ht="13.5" customHeight="1">
      <c r="B237" s="29" t="s">
        <v>181</v>
      </c>
      <c r="C237" s="30" t="s">
        <v>175</v>
      </c>
      <c r="D237" s="31"/>
      <c r="E237" s="30"/>
      <c r="F237" s="32"/>
      <c r="G237" s="33" t="s">
        <v>195</v>
      </c>
      <c r="H237" s="34">
        <f>SUM(H238:H254)</f>
        <v>49450</v>
      </c>
      <c r="I237" s="35">
        <f>SUM(I238:I254)</f>
        <v>73852</v>
      </c>
      <c r="J237" s="35">
        <f>SUM(J238:J254)</f>
        <v>63735</v>
      </c>
      <c r="K237" s="36">
        <f t="shared" si="3"/>
        <v>10117</v>
      </c>
    </row>
    <row r="238" spans="2:11" ht="13.5" customHeight="1">
      <c r="B238" s="37" t="s">
        <v>181</v>
      </c>
      <c r="C238" s="38" t="s">
        <v>175</v>
      </c>
      <c r="D238" s="39" t="s">
        <v>22</v>
      </c>
      <c r="E238" s="38"/>
      <c r="F238" s="40"/>
      <c r="G238" s="41" t="s">
        <v>196</v>
      </c>
      <c r="H238" s="68">
        <v>18150</v>
      </c>
      <c r="I238" s="81">
        <v>18150</v>
      </c>
      <c r="J238" s="81">
        <v>10835</v>
      </c>
      <c r="K238" s="44">
        <f t="shared" si="3"/>
        <v>7315</v>
      </c>
    </row>
    <row r="239" spans="2:11" ht="13.5" customHeight="1">
      <c r="B239" s="37" t="s">
        <v>181</v>
      </c>
      <c r="C239" s="38" t="s">
        <v>175</v>
      </c>
      <c r="D239" s="39" t="s">
        <v>25</v>
      </c>
      <c r="E239" s="38"/>
      <c r="F239" s="40"/>
      <c r="G239" s="41" t="s">
        <v>197</v>
      </c>
      <c r="H239" s="68">
        <v>25000</v>
      </c>
      <c r="I239" s="81">
        <v>28000</v>
      </c>
      <c r="J239" s="81">
        <v>26225</v>
      </c>
      <c r="K239" s="44">
        <f t="shared" si="3"/>
        <v>1775</v>
      </c>
    </row>
    <row r="240" spans="2:11" ht="13.5" customHeight="1">
      <c r="B240" s="37" t="s">
        <v>181</v>
      </c>
      <c r="C240" s="38" t="s">
        <v>175</v>
      </c>
      <c r="D240" s="39" t="s">
        <v>29</v>
      </c>
      <c r="E240" s="38"/>
      <c r="F240" s="40"/>
      <c r="G240" s="41" t="s">
        <v>198</v>
      </c>
      <c r="H240" s="68">
        <v>0</v>
      </c>
      <c r="I240" s="68">
        <v>0</v>
      </c>
      <c r="J240" s="68">
        <v>0</v>
      </c>
      <c r="K240" s="44">
        <f t="shared" si="3"/>
        <v>0</v>
      </c>
    </row>
    <row r="241" spans="2:11" ht="13.5" customHeight="1">
      <c r="B241" s="37" t="s">
        <v>181</v>
      </c>
      <c r="C241" s="38" t="s">
        <v>175</v>
      </c>
      <c r="D241" s="39" t="s">
        <v>33</v>
      </c>
      <c r="E241" s="38"/>
      <c r="F241" s="40"/>
      <c r="G241" s="41" t="s">
        <v>199</v>
      </c>
      <c r="H241" s="68">
        <v>0</v>
      </c>
      <c r="I241" s="68">
        <v>0</v>
      </c>
      <c r="J241" s="68">
        <v>0</v>
      </c>
      <c r="K241" s="44">
        <f t="shared" si="3"/>
        <v>0</v>
      </c>
    </row>
    <row r="242" spans="2:11" ht="13.5" customHeight="1">
      <c r="B242" s="37" t="s">
        <v>181</v>
      </c>
      <c r="C242" s="38" t="s">
        <v>175</v>
      </c>
      <c r="D242" s="39" t="s">
        <v>54</v>
      </c>
      <c r="E242" s="38"/>
      <c r="F242" s="40"/>
      <c r="G242" s="41" t="s">
        <v>200</v>
      </c>
      <c r="H242" s="68">
        <v>0</v>
      </c>
      <c r="I242" s="68">
        <v>0</v>
      </c>
      <c r="J242" s="68">
        <v>0</v>
      </c>
      <c r="K242" s="44">
        <f t="shared" si="3"/>
        <v>0</v>
      </c>
    </row>
    <row r="243" spans="2:11" ht="13.5" customHeight="1">
      <c r="B243" s="37" t="s">
        <v>181</v>
      </c>
      <c r="C243" s="38" t="s">
        <v>175</v>
      </c>
      <c r="D243" s="39" t="s">
        <v>56</v>
      </c>
      <c r="E243" s="38"/>
      <c r="F243" s="40"/>
      <c r="G243" s="41" t="s">
        <v>201</v>
      </c>
      <c r="H243" s="68">
        <v>0</v>
      </c>
      <c r="I243" s="68">
        <v>0</v>
      </c>
      <c r="J243" s="68">
        <v>0</v>
      </c>
      <c r="K243" s="44">
        <f t="shared" si="3"/>
        <v>0</v>
      </c>
    </row>
    <row r="244" spans="2:11" ht="13.5" customHeight="1">
      <c r="B244" s="37" t="s">
        <v>181</v>
      </c>
      <c r="C244" s="38" t="s">
        <v>175</v>
      </c>
      <c r="D244" s="39" t="s">
        <v>39</v>
      </c>
      <c r="E244" s="38"/>
      <c r="F244" s="40"/>
      <c r="G244" s="41" t="s">
        <v>202</v>
      </c>
      <c r="H244" s="68">
        <v>700</v>
      </c>
      <c r="I244" s="81">
        <v>2500</v>
      </c>
      <c r="J244" s="81">
        <v>1823</v>
      </c>
      <c r="K244" s="44">
        <f t="shared" si="3"/>
        <v>677</v>
      </c>
    </row>
    <row r="245" spans="2:11" ht="13.5" customHeight="1">
      <c r="B245" s="37" t="s">
        <v>181</v>
      </c>
      <c r="C245" s="38" t="s">
        <v>175</v>
      </c>
      <c r="D245" s="39" t="s">
        <v>44</v>
      </c>
      <c r="E245" s="38"/>
      <c r="F245" s="40"/>
      <c r="G245" s="41" t="s">
        <v>203</v>
      </c>
      <c r="H245" s="68">
        <v>0</v>
      </c>
      <c r="I245" s="68">
        <v>0</v>
      </c>
      <c r="J245" s="68">
        <v>0</v>
      </c>
      <c r="K245" s="44">
        <f t="shared" si="3"/>
        <v>0</v>
      </c>
    </row>
    <row r="246" spans="2:11" ht="13.5" customHeight="1">
      <c r="B246" s="37" t="s">
        <v>181</v>
      </c>
      <c r="C246" s="38" t="s">
        <v>175</v>
      </c>
      <c r="D246" s="39" t="s">
        <v>48</v>
      </c>
      <c r="E246" s="38"/>
      <c r="F246" s="40"/>
      <c r="G246" s="41" t="s">
        <v>204</v>
      </c>
      <c r="H246" s="68">
        <v>3500</v>
      </c>
      <c r="I246" s="81">
        <v>5204</v>
      </c>
      <c r="J246" s="81">
        <v>5204</v>
      </c>
      <c r="K246" s="44">
        <f t="shared" si="3"/>
        <v>0</v>
      </c>
    </row>
    <row r="247" spans="2:11" ht="13.5" customHeight="1">
      <c r="B247" s="37" t="s">
        <v>181</v>
      </c>
      <c r="C247" s="38" t="s">
        <v>175</v>
      </c>
      <c r="D247" s="39" t="s">
        <v>61</v>
      </c>
      <c r="E247" s="38"/>
      <c r="F247" s="40"/>
      <c r="G247" s="41" t="s">
        <v>205</v>
      </c>
      <c r="H247" s="68">
        <v>700</v>
      </c>
      <c r="I247" s="81">
        <v>350</v>
      </c>
      <c r="J247" s="81"/>
      <c r="K247" s="44">
        <f t="shared" si="3"/>
        <v>350</v>
      </c>
    </row>
    <row r="248" spans="2:11" ht="13.5" customHeight="1">
      <c r="B248" s="37" t="s">
        <v>181</v>
      </c>
      <c r="C248" s="38" t="s">
        <v>175</v>
      </c>
      <c r="D248" s="39" t="s">
        <v>64</v>
      </c>
      <c r="E248" s="38"/>
      <c r="F248" s="40"/>
      <c r="G248" s="41" t="s">
        <v>206</v>
      </c>
      <c r="H248" s="68">
        <v>0</v>
      </c>
      <c r="I248" s="68">
        <v>0</v>
      </c>
      <c r="J248" s="81">
        <v>0</v>
      </c>
      <c r="K248" s="44">
        <f t="shared" si="3"/>
        <v>0</v>
      </c>
    </row>
    <row r="249" spans="2:11" ht="13.5" customHeight="1">
      <c r="B249" s="37" t="s">
        <v>181</v>
      </c>
      <c r="C249" s="38" t="s">
        <v>175</v>
      </c>
      <c r="D249" s="39" t="s">
        <v>207</v>
      </c>
      <c r="E249" s="83"/>
      <c r="F249" s="84"/>
      <c r="G249" s="41" t="s">
        <v>208</v>
      </c>
      <c r="H249" s="68">
        <v>0</v>
      </c>
      <c r="I249" s="68">
        <v>0</v>
      </c>
      <c r="J249" s="81"/>
      <c r="K249" s="44">
        <f t="shared" si="3"/>
        <v>0</v>
      </c>
    </row>
    <row r="250" spans="2:11" ht="13.5" customHeight="1">
      <c r="B250" s="37" t="s">
        <v>181</v>
      </c>
      <c r="C250" s="38" t="s">
        <v>175</v>
      </c>
      <c r="D250" s="39" t="s">
        <v>152</v>
      </c>
      <c r="E250" s="83"/>
      <c r="F250" s="84"/>
      <c r="G250" s="41" t="s">
        <v>209</v>
      </c>
      <c r="H250" s="68">
        <v>1400</v>
      </c>
      <c r="I250" s="81">
        <v>5712</v>
      </c>
      <c r="J250" s="81">
        <v>5712</v>
      </c>
      <c r="K250" s="44">
        <f t="shared" si="3"/>
        <v>0</v>
      </c>
    </row>
    <row r="251" spans="2:11" ht="13.5" customHeight="1">
      <c r="B251" s="37" t="s">
        <v>181</v>
      </c>
      <c r="C251" s="38" t="s">
        <v>175</v>
      </c>
      <c r="D251" s="39" t="s">
        <v>67</v>
      </c>
      <c r="E251" s="83"/>
      <c r="F251" s="84"/>
      <c r="G251" s="41" t="s">
        <v>210</v>
      </c>
      <c r="H251" s="68">
        <v>0</v>
      </c>
      <c r="I251" s="68">
        <v>0</v>
      </c>
      <c r="J251" s="68">
        <v>0</v>
      </c>
      <c r="K251" s="44">
        <f t="shared" si="3"/>
        <v>0</v>
      </c>
    </row>
    <row r="252" spans="2:11" ht="13.5" customHeight="1">
      <c r="B252" s="37" t="s">
        <v>181</v>
      </c>
      <c r="C252" s="38" t="s">
        <v>175</v>
      </c>
      <c r="D252" s="39" t="s">
        <v>77</v>
      </c>
      <c r="E252" s="83"/>
      <c r="F252" s="84"/>
      <c r="G252" s="41" t="s">
        <v>211</v>
      </c>
      <c r="H252" s="68">
        <v>0</v>
      </c>
      <c r="I252" s="68">
        <v>0</v>
      </c>
      <c r="J252" s="68">
        <v>0</v>
      </c>
      <c r="K252" s="44">
        <f t="shared" si="3"/>
        <v>0</v>
      </c>
    </row>
    <row r="253" spans="2:11" ht="13.5" customHeight="1">
      <c r="B253" s="37" t="s">
        <v>181</v>
      </c>
      <c r="C253" s="38" t="s">
        <v>175</v>
      </c>
      <c r="D253" s="39" t="s">
        <v>212</v>
      </c>
      <c r="E253" s="83"/>
      <c r="F253" s="84"/>
      <c r="G253" s="41" t="s">
        <v>213</v>
      </c>
      <c r="H253" s="68">
        <v>0</v>
      </c>
      <c r="I253" s="68">
        <v>0</v>
      </c>
      <c r="J253" s="68">
        <v>0</v>
      </c>
      <c r="K253" s="44">
        <f t="shared" si="3"/>
        <v>0</v>
      </c>
    </row>
    <row r="254" spans="2:11" ht="13.5" customHeight="1">
      <c r="B254" s="37" t="s">
        <v>181</v>
      </c>
      <c r="C254" s="38" t="s">
        <v>175</v>
      </c>
      <c r="D254" s="39" t="s">
        <v>59</v>
      </c>
      <c r="E254" s="83"/>
      <c r="F254" s="84"/>
      <c r="G254" s="41" t="s">
        <v>214</v>
      </c>
      <c r="H254" s="68">
        <v>0</v>
      </c>
      <c r="I254" s="68">
        <v>13936</v>
      </c>
      <c r="J254" s="68">
        <v>13936</v>
      </c>
      <c r="K254" s="44">
        <f t="shared" si="3"/>
        <v>0</v>
      </c>
    </row>
    <row r="255" spans="2:11" ht="13.5" customHeight="1">
      <c r="B255" s="29" t="s">
        <v>181</v>
      </c>
      <c r="C255" s="30" t="s">
        <v>215</v>
      </c>
      <c r="D255" s="31"/>
      <c r="E255" s="30"/>
      <c r="F255" s="32"/>
      <c r="G255" s="85" t="s">
        <v>216</v>
      </c>
      <c r="H255" s="34">
        <f>SUM(H256:H264)</f>
        <v>96460</v>
      </c>
      <c r="I255" s="35">
        <f>SUM(I256:I264)</f>
        <v>105567</v>
      </c>
      <c r="J255" s="35">
        <f>SUM(J256:J264)</f>
        <v>94302</v>
      </c>
      <c r="K255" s="36">
        <f t="shared" si="3"/>
        <v>11265</v>
      </c>
    </row>
    <row r="256" spans="2:11" ht="13.5" customHeight="1">
      <c r="B256" s="37" t="s">
        <v>181</v>
      </c>
      <c r="C256" s="38" t="s">
        <v>215</v>
      </c>
      <c r="D256" s="39" t="s">
        <v>22</v>
      </c>
      <c r="E256" s="38"/>
      <c r="F256" s="40"/>
      <c r="G256" s="86" t="s">
        <v>217</v>
      </c>
      <c r="H256" s="48">
        <v>48143</v>
      </c>
      <c r="I256" s="49">
        <v>36000</v>
      </c>
      <c r="J256" s="49">
        <v>35955</v>
      </c>
      <c r="K256" s="44">
        <f t="shared" si="3"/>
        <v>45</v>
      </c>
    </row>
    <row r="257" spans="2:11" ht="13.5" customHeight="1">
      <c r="B257" s="37" t="s">
        <v>181</v>
      </c>
      <c r="C257" s="38" t="s">
        <v>215</v>
      </c>
      <c r="D257" s="39" t="s">
        <v>25</v>
      </c>
      <c r="E257" s="45"/>
      <c r="F257" s="46"/>
      <c r="G257" s="86" t="s">
        <v>218</v>
      </c>
      <c r="H257" s="48">
        <v>32118</v>
      </c>
      <c r="I257" s="49">
        <v>41000</v>
      </c>
      <c r="J257" s="49">
        <v>35289</v>
      </c>
      <c r="K257" s="44">
        <f t="shared" si="3"/>
        <v>5711</v>
      </c>
    </row>
    <row r="258" spans="2:11" ht="13.5" customHeight="1">
      <c r="B258" s="37" t="s">
        <v>181</v>
      </c>
      <c r="C258" s="38" t="s">
        <v>215</v>
      </c>
      <c r="D258" s="39" t="s">
        <v>29</v>
      </c>
      <c r="E258" s="45"/>
      <c r="F258" s="46"/>
      <c r="G258" s="86" t="s">
        <v>219</v>
      </c>
      <c r="H258" s="48">
        <v>756</v>
      </c>
      <c r="I258" s="49">
        <v>800</v>
      </c>
      <c r="J258" s="49">
        <v>635</v>
      </c>
      <c r="K258" s="44">
        <f t="shared" si="3"/>
        <v>165</v>
      </c>
    </row>
    <row r="259" spans="2:11" ht="13.5" customHeight="1">
      <c r="B259" s="37" t="s">
        <v>181</v>
      </c>
      <c r="C259" s="38" t="s">
        <v>215</v>
      </c>
      <c r="D259" s="39" t="s">
        <v>33</v>
      </c>
      <c r="E259" s="45"/>
      <c r="F259" s="46"/>
      <c r="G259" s="86" t="s">
        <v>220</v>
      </c>
      <c r="H259" s="48">
        <v>140</v>
      </c>
      <c r="I259" s="49">
        <v>140</v>
      </c>
      <c r="J259" s="49">
        <v>120</v>
      </c>
      <c r="K259" s="44">
        <f t="shared" si="3"/>
        <v>20</v>
      </c>
    </row>
    <row r="260" spans="2:11" ht="13.5" customHeight="1">
      <c r="B260" s="37" t="s">
        <v>181</v>
      </c>
      <c r="C260" s="38" t="s">
        <v>215</v>
      </c>
      <c r="D260" s="39" t="s">
        <v>54</v>
      </c>
      <c r="E260" s="45"/>
      <c r="F260" s="46"/>
      <c r="G260" s="86" t="s">
        <v>221</v>
      </c>
      <c r="H260" s="48">
        <v>12363</v>
      </c>
      <c r="I260" s="49">
        <v>24000</v>
      </c>
      <c r="J260" s="49">
        <v>18933</v>
      </c>
      <c r="K260" s="44">
        <f t="shared" si="3"/>
        <v>5067</v>
      </c>
    </row>
    <row r="261" spans="2:11" ht="13.5" customHeight="1">
      <c r="B261" s="37" t="s">
        <v>181</v>
      </c>
      <c r="C261" s="38" t="s">
        <v>215</v>
      </c>
      <c r="D261" s="39" t="s">
        <v>56</v>
      </c>
      <c r="E261" s="87"/>
      <c r="F261" s="88"/>
      <c r="G261" s="86" t="s">
        <v>222</v>
      </c>
      <c r="H261" s="48">
        <v>2940</v>
      </c>
      <c r="I261" s="49">
        <v>827</v>
      </c>
      <c r="J261" s="49">
        <v>827</v>
      </c>
      <c r="K261" s="44">
        <f t="shared" si="3"/>
        <v>0</v>
      </c>
    </row>
    <row r="262" spans="2:11" ht="13.5" customHeight="1">
      <c r="B262" s="37" t="s">
        <v>181</v>
      </c>
      <c r="C262" s="38" t="s">
        <v>215</v>
      </c>
      <c r="D262" s="39" t="s">
        <v>39</v>
      </c>
      <c r="E262" s="38"/>
      <c r="F262" s="40"/>
      <c r="G262" s="86" t="s">
        <v>223</v>
      </c>
      <c r="H262" s="48">
        <v>0</v>
      </c>
      <c r="I262" s="49">
        <v>2800</v>
      </c>
      <c r="J262" s="49">
        <v>2543</v>
      </c>
      <c r="K262" s="44">
        <f t="shared" si="3"/>
        <v>257</v>
      </c>
    </row>
    <row r="263" spans="2:11" ht="13.5" customHeight="1">
      <c r="B263" s="37" t="s">
        <v>181</v>
      </c>
      <c r="C263" s="38" t="s">
        <v>215</v>
      </c>
      <c r="D263" s="39" t="s">
        <v>44</v>
      </c>
      <c r="E263" s="38"/>
      <c r="F263" s="40"/>
      <c r="G263" s="86" t="s">
        <v>224</v>
      </c>
      <c r="H263" s="48">
        <v>0</v>
      </c>
      <c r="I263" s="48">
        <v>0</v>
      </c>
      <c r="J263" s="48"/>
      <c r="K263" s="44">
        <f t="shared" si="3"/>
        <v>0</v>
      </c>
    </row>
    <row r="264" spans="2:11" ht="13.5" customHeight="1">
      <c r="B264" s="37" t="s">
        <v>181</v>
      </c>
      <c r="C264" s="38" t="s">
        <v>215</v>
      </c>
      <c r="D264" s="39" t="s">
        <v>59</v>
      </c>
      <c r="E264" s="38"/>
      <c r="F264" s="40"/>
      <c r="G264" s="86" t="s">
        <v>214</v>
      </c>
      <c r="H264" s="48">
        <v>0</v>
      </c>
      <c r="I264" s="48">
        <v>0</v>
      </c>
      <c r="J264" s="48">
        <v>0</v>
      </c>
      <c r="K264" s="44">
        <f t="shared" si="3"/>
        <v>0</v>
      </c>
    </row>
    <row r="265" spans="2:11" ht="13.5" customHeight="1">
      <c r="B265" s="29" t="s">
        <v>181</v>
      </c>
      <c r="C265" s="30" t="s">
        <v>225</v>
      </c>
      <c r="D265" s="31"/>
      <c r="E265" s="30"/>
      <c r="F265" s="32"/>
      <c r="G265" s="33" t="s">
        <v>226</v>
      </c>
      <c r="H265" s="34">
        <f>SUM(H266:H273)</f>
        <v>80540</v>
      </c>
      <c r="I265" s="35">
        <f>SUM(I266:I273)</f>
        <v>44480</v>
      </c>
      <c r="J265" s="35">
        <f>SUM(J266:J273)</f>
        <v>34013</v>
      </c>
      <c r="K265" s="36">
        <f t="shared" si="3"/>
        <v>10467</v>
      </c>
    </row>
    <row r="266" spans="2:11" ht="13.5" customHeight="1">
      <c r="B266" s="37" t="s">
        <v>181</v>
      </c>
      <c r="C266" s="38" t="s">
        <v>225</v>
      </c>
      <c r="D266" s="39" t="s">
        <v>22</v>
      </c>
      <c r="E266" s="38"/>
      <c r="F266" s="40"/>
      <c r="G266" s="41" t="s">
        <v>227</v>
      </c>
      <c r="H266" s="48">
        <v>72000</v>
      </c>
      <c r="I266" s="49">
        <v>35000</v>
      </c>
      <c r="J266" s="49">
        <v>29270</v>
      </c>
      <c r="K266" s="44">
        <f t="shared" si="3"/>
        <v>5730</v>
      </c>
    </row>
    <row r="267" spans="2:11" ht="13.5" customHeight="1">
      <c r="B267" s="37" t="s">
        <v>181</v>
      </c>
      <c r="C267" s="38" t="s">
        <v>225</v>
      </c>
      <c r="D267" s="39" t="s">
        <v>25</v>
      </c>
      <c r="E267" s="38"/>
      <c r="F267" s="40"/>
      <c r="G267" s="41" t="s">
        <v>228</v>
      </c>
      <c r="H267" s="48">
        <v>3430</v>
      </c>
      <c r="I267" s="49">
        <v>3430</v>
      </c>
      <c r="J267" s="49">
        <v>2920</v>
      </c>
      <c r="K267" s="44">
        <f t="shared" si="3"/>
        <v>510</v>
      </c>
    </row>
    <row r="268" spans="2:11" ht="13.5" customHeight="1">
      <c r="B268" s="37" t="s">
        <v>181</v>
      </c>
      <c r="C268" s="38" t="s">
        <v>225</v>
      </c>
      <c r="D268" s="39" t="s">
        <v>29</v>
      </c>
      <c r="E268" s="38"/>
      <c r="F268" s="40"/>
      <c r="G268" s="41" t="s">
        <v>229</v>
      </c>
      <c r="H268" s="48">
        <v>700</v>
      </c>
      <c r="I268" s="49">
        <v>2500</v>
      </c>
      <c r="J268" s="49">
        <v>1823</v>
      </c>
      <c r="K268" s="44">
        <f t="shared" si="3"/>
        <v>677</v>
      </c>
    </row>
    <row r="269" spans="2:11" ht="13.5" customHeight="1">
      <c r="B269" s="37" t="s">
        <v>181</v>
      </c>
      <c r="C269" s="38" t="s">
        <v>225</v>
      </c>
      <c r="D269" s="39" t="s">
        <v>33</v>
      </c>
      <c r="E269" s="38"/>
      <c r="F269" s="40"/>
      <c r="G269" s="41" t="s">
        <v>230</v>
      </c>
      <c r="H269" s="48">
        <v>0</v>
      </c>
      <c r="I269" s="48">
        <v>0</v>
      </c>
      <c r="J269" s="48"/>
      <c r="K269" s="44">
        <f t="shared" si="3"/>
        <v>0</v>
      </c>
    </row>
    <row r="270" spans="2:11" ht="13.5" customHeight="1">
      <c r="B270" s="37" t="s">
        <v>181</v>
      </c>
      <c r="C270" s="38" t="s">
        <v>225</v>
      </c>
      <c r="D270" s="39" t="s">
        <v>54</v>
      </c>
      <c r="E270" s="83"/>
      <c r="F270" s="84"/>
      <c r="G270" s="41" t="s">
        <v>231</v>
      </c>
      <c r="H270" s="48">
        <v>0</v>
      </c>
      <c r="I270" s="48">
        <v>0</v>
      </c>
      <c r="J270" s="48">
        <v>0</v>
      </c>
      <c r="K270" s="44">
        <f t="shared" si="3"/>
        <v>0</v>
      </c>
    </row>
    <row r="271" spans="2:11" ht="13.5" customHeight="1">
      <c r="B271" s="37" t="s">
        <v>181</v>
      </c>
      <c r="C271" s="38" t="s">
        <v>225</v>
      </c>
      <c r="D271" s="39" t="s">
        <v>56</v>
      </c>
      <c r="E271" s="38"/>
      <c r="F271" s="40"/>
      <c r="G271" s="41" t="s">
        <v>232</v>
      </c>
      <c r="H271" s="48">
        <v>3360</v>
      </c>
      <c r="I271" s="49">
        <v>2500</v>
      </c>
      <c r="J271" s="49">
        <v>0</v>
      </c>
      <c r="K271" s="44">
        <f aca="true" t="shared" si="4" ref="K271:K334">I271-J271</f>
        <v>2500</v>
      </c>
    </row>
    <row r="272" spans="2:11" ht="13.5" customHeight="1">
      <c r="B272" s="37" t="s">
        <v>181</v>
      </c>
      <c r="C272" s="38" t="s">
        <v>225</v>
      </c>
      <c r="D272" s="39" t="s">
        <v>39</v>
      </c>
      <c r="E272" s="38"/>
      <c r="F272" s="40"/>
      <c r="G272" s="41" t="s">
        <v>233</v>
      </c>
      <c r="H272" s="48">
        <v>1050</v>
      </c>
      <c r="I272" s="49">
        <v>1050</v>
      </c>
      <c r="J272" s="49">
        <v>0</v>
      </c>
      <c r="K272" s="44">
        <f t="shared" si="4"/>
        <v>1050</v>
      </c>
    </row>
    <row r="273" spans="2:11" ht="13.5" customHeight="1">
      <c r="B273" s="37" t="s">
        <v>181</v>
      </c>
      <c r="C273" s="38" t="s">
        <v>225</v>
      </c>
      <c r="D273" s="39" t="s">
        <v>59</v>
      </c>
      <c r="E273" s="38"/>
      <c r="F273" s="40"/>
      <c r="G273" s="41" t="s">
        <v>214</v>
      </c>
      <c r="H273" s="48">
        <v>0</v>
      </c>
      <c r="I273" s="49">
        <v>0</v>
      </c>
      <c r="J273" s="49">
        <v>0</v>
      </c>
      <c r="K273" s="44">
        <f t="shared" si="4"/>
        <v>0</v>
      </c>
    </row>
    <row r="274" spans="2:11" ht="13.5" customHeight="1">
      <c r="B274" s="29" t="s">
        <v>181</v>
      </c>
      <c r="C274" s="30" t="s">
        <v>234</v>
      </c>
      <c r="D274" s="31"/>
      <c r="E274" s="30"/>
      <c r="F274" s="32"/>
      <c r="G274" s="33" t="s">
        <v>235</v>
      </c>
      <c r="H274" s="34">
        <f>SUM(H275:H278)</f>
        <v>5500</v>
      </c>
      <c r="I274" s="35">
        <f>SUM(I275:I278)</f>
        <v>2622</v>
      </c>
      <c r="J274" s="35">
        <f>SUM(J275:J278)</f>
        <v>1436</v>
      </c>
      <c r="K274" s="36">
        <f t="shared" si="4"/>
        <v>1186</v>
      </c>
    </row>
    <row r="275" spans="2:11" ht="13.5" customHeight="1">
      <c r="B275" s="37" t="s">
        <v>181</v>
      </c>
      <c r="C275" s="38" t="s">
        <v>234</v>
      </c>
      <c r="D275" s="39" t="s">
        <v>22</v>
      </c>
      <c r="E275" s="38"/>
      <c r="F275" s="40"/>
      <c r="G275" s="41" t="s">
        <v>236</v>
      </c>
      <c r="H275" s="48">
        <v>3400</v>
      </c>
      <c r="I275" s="49">
        <v>1200</v>
      </c>
      <c r="J275" s="49">
        <v>14</v>
      </c>
      <c r="K275" s="44">
        <f t="shared" si="4"/>
        <v>1186</v>
      </c>
    </row>
    <row r="276" spans="2:11" ht="13.5" customHeight="1">
      <c r="B276" s="37" t="s">
        <v>181</v>
      </c>
      <c r="C276" s="38" t="s">
        <v>234</v>
      </c>
      <c r="D276" s="39" t="s">
        <v>25</v>
      </c>
      <c r="E276" s="89"/>
      <c r="F276" s="75"/>
      <c r="G276" s="41" t="s">
        <v>237</v>
      </c>
      <c r="H276" s="48">
        <v>2100</v>
      </c>
      <c r="I276" s="49">
        <v>1422</v>
      </c>
      <c r="J276" s="49">
        <v>1422</v>
      </c>
      <c r="K276" s="44">
        <f t="shared" si="4"/>
        <v>0</v>
      </c>
    </row>
    <row r="277" spans="2:11" ht="13.5" customHeight="1">
      <c r="B277" s="37" t="s">
        <v>181</v>
      </c>
      <c r="C277" s="38" t="s">
        <v>234</v>
      </c>
      <c r="D277" s="39" t="s">
        <v>29</v>
      </c>
      <c r="E277" s="89"/>
      <c r="F277" s="75"/>
      <c r="G277" s="41" t="s">
        <v>238</v>
      </c>
      <c r="H277" s="48">
        <v>0</v>
      </c>
      <c r="I277" s="49">
        <v>0</v>
      </c>
      <c r="J277" s="49">
        <v>0</v>
      </c>
      <c r="K277" s="44">
        <f t="shared" si="4"/>
        <v>0</v>
      </c>
    </row>
    <row r="278" spans="2:11" ht="13.5" customHeight="1">
      <c r="B278" s="37" t="s">
        <v>181</v>
      </c>
      <c r="C278" s="38" t="s">
        <v>234</v>
      </c>
      <c r="D278" s="39" t="s">
        <v>59</v>
      </c>
      <c r="E278" s="38"/>
      <c r="F278" s="40"/>
      <c r="G278" s="41" t="s">
        <v>214</v>
      </c>
      <c r="H278" s="48">
        <v>0</v>
      </c>
      <c r="I278" s="49">
        <v>0</v>
      </c>
      <c r="J278" s="49"/>
      <c r="K278" s="44">
        <f t="shared" si="4"/>
        <v>0</v>
      </c>
    </row>
    <row r="279" spans="2:11" ht="13.5" customHeight="1">
      <c r="B279" s="29" t="s">
        <v>181</v>
      </c>
      <c r="C279" s="30" t="s">
        <v>239</v>
      </c>
      <c r="D279" s="31"/>
      <c r="E279" s="30"/>
      <c r="F279" s="32"/>
      <c r="G279" s="33" t="s">
        <v>240</v>
      </c>
      <c r="H279" s="34">
        <f>SUM(H280:H291)</f>
        <v>17850</v>
      </c>
      <c r="I279" s="35">
        <f>SUM(I280:I291)</f>
        <v>16082</v>
      </c>
      <c r="J279" s="35">
        <f>SUM(J280:J291)</f>
        <v>11709</v>
      </c>
      <c r="K279" s="36">
        <f t="shared" si="4"/>
        <v>4373</v>
      </c>
    </row>
    <row r="280" spans="2:11" ht="13.5" customHeight="1">
      <c r="B280" s="37" t="s">
        <v>181</v>
      </c>
      <c r="C280" s="38" t="s">
        <v>239</v>
      </c>
      <c r="D280" s="39" t="s">
        <v>22</v>
      </c>
      <c r="E280" s="45"/>
      <c r="F280" s="46"/>
      <c r="G280" s="41" t="s">
        <v>241</v>
      </c>
      <c r="H280" s="48">
        <v>0</v>
      </c>
      <c r="I280" s="48">
        <v>0</v>
      </c>
      <c r="J280" s="48">
        <v>0</v>
      </c>
      <c r="K280" s="44">
        <f t="shared" si="4"/>
        <v>0</v>
      </c>
    </row>
    <row r="281" spans="2:11" ht="13.5" customHeight="1">
      <c r="B281" s="37" t="s">
        <v>181</v>
      </c>
      <c r="C281" s="38" t="s">
        <v>239</v>
      </c>
      <c r="D281" s="39" t="s">
        <v>25</v>
      </c>
      <c r="E281" s="45"/>
      <c r="F281" s="46"/>
      <c r="G281" s="41" t="s">
        <v>242</v>
      </c>
      <c r="H281" s="48">
        <v>0</v>
      </c>
      <c r="I281" s="48">
        <v>1746</v>
      </c>
      <c r="J281" s="48">
        <v>1746</v>
      </c>
      <c r="K281" s="44">
        <f t="shared" si="4"/>
        <v>0</v>
      </c>
    </row>
    <row r="282" spans="2:11" ht="13.5" customHeight="1">
      <c r="B282" s="37" t="s">
        <v>181</v>
      </c>
      <c r="C282" s="38" t="s">
        <v>239</v>
      </c>
      <c r="D282" s="39" t="s">
        <v>29</v>
      </c>
      <c r="E282" s="45"/>
      <c r="F282" s="46"/>
      <c r="G282" s="41" t="s">
        <v>243</v>
      </c>
      <c r="H282" s="48">
        <v>0</v>
      </c>
      <c r="I282" s="48">
        <v>0</v>
      </c>
      <c r="J282" s="48">
        <v>0</v>
      </c>
      <c r="K282" s="44">
        <f t="shared" si="4"/>
        <v>0</v>
      </c>
    </row>
    <row r="283" spans="2:11" ht="13.5" customHeight="1">
      <c r="B283" s="37" t="s">
        <v>181</v>
      </c>
      <c r="C283" s="38" t="s">
        <v>239</v>
      </c>
      <c r="D283" s="39" t="s">
        <v>33</v>
      </c>
      <c r="E283" s="45"/>
      <c r="F283" s="46"/>
      <c r="G283" s="41" t="s">
        <v>244</v>
      </c>
      <c r="H283" s="48">
        <v>0</v>
      </c>
      <c r="I283" s="48">
        <v>0</v>
      </c>
      <c r="J283" s="48">
        <v>0</v>
      </c>
      <c r="K283" s="44">
        <f t="shared" si="4"/>
        <v>0</v>
      </c>
    </row>
    <row r="284" spans="2:11" ht="13.5" customHeight="1">
      <c r="B284" s="37" t="s">
        <v>181</v>
      </c>
      <c r="C284" s="38" t="s">
        <v>239</v>
      </c>
      <c r="D284" s="39" t="s">
        <v>54</v>
      </c>
      <c r="E284" s="45"/>
      <c r="F284" s="46"/>
      <c r="G284" s="41" t="s">
        <v>245</v>
      </c>
      <c r="H284" s="48">
        <v>0</v>
      </c>
      <c r="I284" s="48">
        <v>0</v>
      </c>
      <c r="J284" s="48">
        <v>0</v>
      </c>
      <c r="K284" s="44">
        <f t="shared" si="4"/>
        <v>0</v>
      </c>
    </row>
    <row r="285" spans="2:11" ht="13.5" customHeight="1">
      <c r="B285" s="37" t="s">
        <v>181</v>
      </c>
      <c r="C285" s="38" t="s">
        <v>239</v>
      </c>
      <c r="D285" s="39" t="s">
        <v>56</v>
      </c>
      <c r="E285" s="45"/>
      <c r="F285" s="46"/>
      <c r="G285" s="41" t="s">
        <v>246</v>
      </c>
      <c r="H285" s="48">
        <v>0</v>
      </c>
      <c r="I285" s="48">
        <v>0</v>
      </c>
      <c r="J285" s="48">
        <v>0</v>
      </c>
      <c r="K285" s="44">
        <f t="shared" si="4"/>
        <v>0</v>
      </c>
    </row>
    <row r="286" spans="2:11" ht="13.5" customHeight="1">
      <c r="B286" s="37" t="s">
        <v>181</v>
      </c>
      <c r="C286" s="38" t="s">
        <v>239</v>
      </c>
      <c r="D286" s="39" t="s">
        <v>39</v>
      </c>
      <c r="E286" s="45"/>
      <c r="F286" s="46"/>
      <c r="G286" s="41" t="s">
        <v>247</v>
      </c>
      <c r="H286" s="48">
        <v>4250</v>
      </c>
      <c r="I286" s="49">
        <v>1500</v>
      </c>
      <c r="J286" s="49">
        <v>920</v>
      </c>
      <c r="K286" s="44">
        <f t="shared" si="4"/>
        <v>580</v>
      </c>
    </row>
    <row r="287" spans="2:11" ht="13.5" customHeight="1">
      <c r="B287" s="37" t="s">
        <v>181</v>
      </c>
      <c r="C287" s="38" t="s">
        <v>239</v>
      </c>
      <c r="D287" s="39" t="s">
        <v>44</v>
      </c>
      <c r="E287" s="45"/>
      <c r="F287" s="46"/>
      <c r="G287" s="41" t="s">
        <v>248</v>
      </c>
      <c r="H287" s="48">
        <v>1400</v>
      </c>
      <c r="I287" s="49">
        <v>2600</v>
      </c>
      <c r="J287" s="49">
        <v>1957</v>
      </c>
      <c r="K287" s="44">
        <f t="shared" si="4"/>
        <v>643</v>
      </c>
    </row>
    <row r="288" spans="2:11" ht="13.5" customHeight="1">
      <c r="B288" s="37" t="s">
        <v>181</v>
      </c>
      <c r="C288" s="38" t="s">
        <v>239</v>
      </c>
      <c r="D288" s="39" t="s">
        <v>48</v>
      </c>
      <c r="E288" s="45"/>
      <c r="F288" s="46"/>
      <c r="G288" s="41" t="s">
        <v>249</v>
      </c>
      <c r="H288" s="48">
        <v>0</v>
      </c>
      <c r="I288" s="48">
        <v>0</v>
      </c>
      <c r="J288" s="48"/>
      <c r="K288" s="44">
        <f t="shared" si="4"/>
        <v>0</v>
      </c>
    </row>
    <row r="289" spans="2:11" ht="13.5" customHeight="1">
      <c r="B289" s="37" t="s">
        <v>181</v>
      </c>
      <c r="C289" s="38" t="s">
        <v>239</v>
      </c>
      <c r="D289" s="39" t="s">
        <v>61</v>
      </c>
      <c r="E289" s="45"/>
      <c r="F289" s="46"/>
      <c r="G289" s="41" t="s">
        <v>250</v>
      </c>
      <c r="H289" s="48">
        <v>0</v>
      </c>
      <c r="I289" s="48">
        <v>600</v>
      </c>
      <c r="J289" s="48">
        <v>343</v>
      </c>
      <c r="K289" s="44">
        <f t="shared" si="4"/>
        <v>257</v>
      </c>
    </row>
    <row r="290" spans="2:11" ht="13.5" customHeight="1">
      <c r="B290" s="37" t="s">
        <v>181</v>
      </c>
      <c r="C290" s="38" t="s">
        <v>239</v>
      </c>
      <c r="D290" s="39" t="s">
        <v>64</v>
      </c>
      <c r="E290" s="45"/>
      <c r="F290" s="46"/>
      <c r="G290" s="41" t="s">
        <v>251</v>
      </c>
      <c r="H290" s="48">
        <v>3700</v>
      </c>
      <c r="I290" s="49">
        <v>1500</v>
      </c>
      <c r="J290" s="49"/>
      <c r="K290" s="44">
        <f t="shared" si="4"/>
        <v>1500</v>
      </c>
    </row>
    <row r="291" spans="2:11" ht="13.5" customHeight="1">
      <c r="B291" s="37" t="s">
        <v>181</v>
      </c>
      <c r="C291" s="38" t="s">
        <v>239</v>
      </c>
      <c r="D291" s="39" t="s">
        <v>59</v>
      </c>
      <c r="E291" s="45"/>
      <c r="F291" s="46"/>
      <c r="G291" s="41" t="s">
        <v>214</v>
      </c>
      <c r="H291" s="48">
        <v>8500</v>
      </c>
      <c r="I291" s="49">
        <v>8136</v>
      </c>
      <c r="J291" s="49">
        <v>6743</v>
      </c>
      <c r="K291" s="44">
        <f t="shared" si="4"/>
        <v>1393</v>
      </c>
    </row>
    <row r="292" spans="2:11" ht="13.5" customHeight="1">
      <c r="B292" s="29" t="s">
        <v>181</v>
      </c>
      <c r="C292" s="30" t="s">
        <v>252</v>
      </c>
      <c r="D292" s="90"/>
      <c r="E292" s="91"/>
      <c r="F292" s="92"/>
      <c r="G292" s="33" t="s">
        <v>253</v>
      </c>
      <c r="H292" s="34">
        <f>SUM(H293:H299)</f>
        <v>2100</v>
      </c>
      <c r="I292" s="35">
        <f>SUM(I293:I299)</f>
        <v>3000</v>
      </c>
      <c r="J292" s="35">
        <f>SUM(J293:J299)</f>
        <v>1944</v>
      </c>
      <c r="K292" s="36">
        <f t="shared" si="4"/>
        <v>1056</v>
      </c>
    </row>
    <row r="293" spans="2:11" ht="13.5" customHeight="1">
      <c r="B293" s="37" t="s">
        <v>181</v>
      </c>
      <c r="C293" s="38" t="s">
        <v>252</v>
      </c>
      <c r="D293" s="39" t="s">
        <v>22</v>
      </c>
      <c r="E293" s="45"/>
      <c r="F293" s="46"/>
      <c r="G293" s="41" t="s">
        <v>254</v>
      </c>
      <c r="H293" s="48">
        <v>0</v>
      </c>
      <c r="I293" s="48">
        <v>0</v>
      </c>
      <c r="J293" s="48">
        <v>0</v>
      </c>
      <c r="K293" s="44">
        <f t="shared" si="4"/>
        <v>0</v>
      </c>
    </row>
    <row r="294" spans="2:11" ht="13.5" customHeight="1">
      <c r="B294" s="37" t="s">
        <v>181</v>
      </c>
      <c r="C294" s="38" t="s">
        <v>252</v>
      </c>
      <c r="D294" s="39" t="s">
        <v>25</v>
      </c>
      <c r="E294" s="45"/>
      <c r="F294" s="46"/>
      <c r="G294" s="41" t="s">
        <v>255</v>
      </c>
      <c r="H294" s="48">
        <v>0</v>
      </c>
      <c r="I294" s="48">
        <v>0</v>
      </c>
      <c r="J294" s="48">
        <v>0</v>
      </c>
      <c r="K294" s="44">
        <f t="shared" si="4"/>
        <v>0</v>
      </c>
    </row>
    <row r="295" spans="2:11" ht="13.5" customHeight="1">
      <c r="B295" s="37" t="s">
        <v>181</v>
      </c>
      <c r="C295" s="38" t="s">
        <v>252</v>
      </c>
      <c r="D295" s="39" t="s">
        <v>29</v>
      </c>
      <c r="E295" s="45"/>
      <c r="F295" s="46"/>
      <c r="G295" s="41" t="s">
        <v>256</v>
      </c>
      <c r="H295" s="48">
        <v>0</v>
      </c>
      <c r="I295" s="48">
        <v>0</v>
      </c>
      <c r="J295" s="48">
        <v>0</v>
      </c>
      <c r="K295" s="44">
        <f t="shared" si="4"/>
        <v>0</v>
      </c>
    </row>
    <row r="296" spans="2:11" ht="13.5" customHeight="1">
      <c r="B296" s="37" t="s">
        <v>181</v>
      </c>
      <c r="C296" s="38" t="s">
        <v>252</v>
      </c>
      <c r="D296" s="39" t="s">
        <v>33</v>
      </c>
      <c r="E296" s="45"/>
      <c r="F296" s="46"/>
      <c r="G296" s="41" t="s">
        <v>257</v>
      </c>
      <c r="H296" s="48">
        <v>0</v>
      </c>
      <c r="I296" s="48">
        <v>0</v>
      </c>
      <c r="J296" s="48">
        <v>0</v>
      </c>
      <c r="K296" s="44">
        <f t="shared" si="4"/>
        <v>0</v>
      </c>
    </row>
    <row r="297" spans="2:11" ht="13.5" customHeight="1">
      <c r="B297" s="37" t="s">
        <v>181</v>
      </c>
      <c r="C297" s="38" t="s">
        <v>252</v>
      </c>
      <c r="D297" s="39" t="s">
        <v>54</v>
      </c>
      <c r="E297" s="45"/>
      <c r="F297" s="46"/>
      <c r="G297" s="41" t="s">
        <v>258</v>
      </c>
      <c r="H297" s="48">
        <v>2100</v>
      </c>
      <c r="I297" s="49">
        <v>3000</v>
      </c>
      <c r="J297" s="49">
        <v>1944</v>
      </c>
      <c r="K297" s="44">
        <f t="shared" si="4"/>
        <v>1056</v>
      </c>
    </row>
    <row r="298" spans="2:11" ht="13.5" customHeight="1">
      <c r="B298" s="37" t="s">
        <v>181</v>
      </c>
      <c r="C298" s="38" t="s">
        <v>252</v>
      </c>
      <c r="D298" s="39" t="s">
        <v>56</v>
      </c>
      <c r="E298" s="45"/>
      <c r="F298" s="46"/>
      <c r="G298" s="41" t="s">
        <v>259</v>
      </c>
      <c r="H298" s="48">
        <v>0</v>
      </c>
      <c r="I298" s="48">
        <v>0</v>
      </c>
      <c r="J298" s="48">
        <v>0</v>
      </c>
      <c r="K298" s="44">
        <f t="shared" si="4"/>
        <v>0</v>
      </c>
    </row>
    <row r="299" spans="2:11" ht="13.5" customHeight="1">
      <c r="B299" s="37" t="s">
        <v>181</v>
      </c>
      <c r="C299" s="38" t="s">
        <v>252</v>
      </c>
      <c r="D299" s="73">
        <v>999</v>
      </c>
      <c r="E299" s="89"/>
      <c r="F299" s="75"/>
      <c r="G299" s="41" t="s">
        <v>214</v>
      </c>
      <c r="H299" s="48">
        <v>0</v>
      </c>
      <c r="I299" s="48">
        <v>0</v>
      </c>
      <c r="J299" s="48">
        <v>0</v>
      </c>
      <c r="K299" s="44">
        <f t="shared" si="4"/>
        <v>0</v>
      </c>
    </row>
    <row r="300" spans="2:11" ht="13.5" customHeight="1">
      <c r="B300" s="29" t="s">
        <v>181</v>
      </c>
      <c r="C300" s="93">
        <v>10</v>
      </c>
      <c r="D300" s="94"/>
      <c r="E300" s="95"/>
      <c r="F300" s="96"/>
      <c r="G300" s="33" t="s">
        <v>260</v>
      </c>
      <c r="H300" s="34">
        <f>SUM(H301:H305)</f>
        <v>20020</v>
      </c>
      <c r="I300" s="35">
        <f>SUM(I301:I305)</f>
        <v>48820</v>
      </c>
      <c r="J300" s="35">
        <f>SUM(J301:J305)</f>
        <v>35295</v>
      </c>
      <c r="K300" s="36">
        <f t="shared" si="4"/>
        <v>13525</v>
      </c>
    </row>
    <row r="301" spans="2:11" ht="13.5" customHeight="1">
      <c r="B301" s="37" t="s">
        <v>181</v>
      </c>
      <c r="C301" s="38" t="s">
        <v>261</v>
      </c>
      <c r="D301" s="39" t="s">
        <v>22</v>
      </c>
      <c r="E301" s="89"/>
      <c r="F301" s="75"/>
      <c r="G301" s="41" t="s">
        <v>262</v>
      </c>
      <c r="H301" s="48">
        <v>0</v>
      </c>
      <c r="I301" s="49">
        <v>0</v>
      </c>
      <c r="J301" s="49">
        <v>0</v>
      </c>
      <c r="K301" s="44">
        <f t="shared" si="4"/>
        <v>0</v>
      </c>
    </row>
    <row r="302" spans="2:11" ht="13.5" customHeight="1">
      <c r="B302" s="37" t="s">
        <v>181</v>
      </c>
      <c r="C302" s="38" t="s">
        <v>261</v>
      </c>
      <c r="D302" s="39" t="s">
        <v>25</v>
      </c>
      <c r="E302" s="89"/>
      <c r="F302" s="75"/>
      <c r="G302" s="41" t="s">
        <v>263</v>
      </c>
      <c r="H302" s="48">
        <v>19320</v>
      </c>
      <c r="I302" s="49">
        <v>9320</v>
      </c>
      <c r="J302" s="49">
        <v>5378</v>
      </c>
      <c r="K302" s="44">
        <f t="shared" si="4"/>
        <v>3942</v>
      </c>
    </row>
    <row r="303" spans="2:11" ht="13.5" customHeight="1">
      <c r="B303" s="37" t="s">
        <v>181</v>
      </c>
      <c r="C303" s="38" t="s">
        <v>261</v>
      </c>
      <c r="D303" s="39" t="s">
        <v>29</v>
      </c>
      <c r="E303" s="89"/>
      <c r="F303" s="75"/>
      <c r="G303" s="41" t="s">
        <v>264</v>
      </c>
      <c r="H303" s="48">
        <v>0</v>
      </c>
      <c r="I303" s="49">
        <v>0</v>
      </c>
      <c r="J303" s="49">
        <v>0</v>
      </c>
      <c r="K303" s="44">
        <f t="shared" si="4"/>
        <v>0</v>
      </c>
    </row>
    <row r="304" spans="2:11" ht="13.5" customHeight="1">
      <c r="B304" s="37" t="s">
        <v>181</v>
      </c>
      <c r="C304" s="38" t="s">
        <v>261</v>
      </c>
      <c r="D304" s="39" t="s">
        <v>33</v>
      </c>
      <c r="E304" s="89"/>
      <c r="F304" s="75"/>
      <c r="G304" s="41" t="s">
        <v>265</v>
      </c>
      <c r="H304" s="48">
        <v>700</v>
      </c>
      <c r="I304" s="49">
        <v>4500</v>
      </c>
      <c r="J304" s="49">
        <v>3620</v>
      </c>
      <c r="K304" s="44">
        <f t="shared" si="4"/>
        <v>880</v>
      </c>
    </row>
    <row r="305" spans="2:11" ht="13.5" customHeight="1">
      <c r="B305" s="37" t="s">
        <v>181</v>
      </c>
      <c r="C305" s="38" t="s">
        <v>261</v>
      </c>
      <c r="D305" s="73">
        <v>999</v>
      </c>
      <c r="E305" s="89"/>
      <c r="F305" s="75"/>
      <c r="G305" s="41" t="s">
        <v>214</v>
      </c>
      <c r="H305" s="48">
        <v>0</v>
      </c>
      <c r="I305" s="49">
        <v>35000</v>
      </c>
      <c r="J305" s="49">
        <v>26297</v>
      </c>
      <c r="K305" s="44">
        <f t="shared" si="4"/>
        <v>8703</v>
      </c>
    </row>
    <row r="306" spans="2:11" ht="13.5" customHeight="1">
      <c r="B306" s="29" t="s">
        <v>181</v>
      </c>
      <c r="C306" s="93">
        <v>11</v>
      </c>
      <c r="D306" s="94"/>
      <c r="E306" s="95"/>
      <c r="F306" s="96"/>
      <c r="G306" s="33" t="s">
        <v>266</v>
      </c>
      <c r="H306" s="34">
        <f>SUM(H307:H310)</f>
        <v>3220</v>
      </c>
      <c r="I306" s="35">
        <f>SUM(I307:I310)</f>
        <v>4700</v>
      </c>
      <c r="J306" s="35">
        <f>SUM(J307:J310)</f>
        <v>2175</v>
      </c>
      <c r="K306" s="36">
        <f t="shared" si="4"/>
        <v>2525</v>
      </c>
    </row>
    <row r="307" spans="2:11" ht="13.5" customHeight="1">
      <c r="B307" s="37" t="s">
        <v>181</v>
      </c>
      <c r="C307" s="38" t="s">
        <v>267</v>
      </c>
      <c r="D307" s="39" t="s">
        <v>22</v>
      </c>
      <c r="E307" s="89"/>
      <c r="F307" s="75"/>
      <c r="G307" s="41" t="s">
        <v>268</v>
      </c>
      <c r="H307" s="48">
        <v>0</v>
      </c>
      <c r="I307" s="49">
        <v>0</v>
      </c>
      <c r="J307" s="49">
        <v>0</v>
      </c>
      <c r="K307" s="44">
        <f t="shared" si="4"/>
        <v>0</v>
      </c>
    </row>
    <row r="308" spans="2:11" ht="13.5" customHeight="1">
      <c r="B308" s="37" t="s">
        <v>181</v>
      </c>
      <c r="C308" s="38" t="s">
        <v>267</v>
      </c>
      <c r="D308" s="39" t="s">
        <v>25</v>
      </c>
      <c r="E308" s="89"/>
      <c r="F308" s="75"/>
      <c r="G308" s="41" t="s">
        <v>269</v>
      </c>
      <c r="H308" s="48">
        <v>700</v>
      </c>
      <c r="I308" s="49">
        <v>3500</v>
      </c>
      <c r="J308" s="49">
        <v>2175</v>
      </c>
      <c r="K308" s="44">
        <f t="shared" si="4"/>
        <v>1325</v>
      </c>
    </row>
    <row r="309" spans="2:11" ht="13.5" customHeight="1">
      <c r="B309" s="37" t="s">
        <v>181</v>
      </c>
      <c r="C309" s="38" t="s">
        <v>267</v>
      </c>
      <c r="D309" s="39" t="s">
        <v>29</v>
      </c>
      <c r="E309" s="89"/>
      <c r="F309" s="75"/>
      <c r="G309" s="41" t="s">
        <v>270</v>
      </c>
      <c r="H309" s="48">
        <v>2520</v>
      </c>
      <c r="I309" s="49">
        <v>1200</v>
      </c>
      <c r="J309" s="49">
        <v>0</v>
      </c>
      <c r="K309" s="44">
        <f t="shared" si="4"/>
        <v>1200</v>
      </c>
    </row>
    <row r="310" spans="2:11" ht="13.5" customHeight="1">
      <c r="B310" s="37" t="s">
        <v>181</v>
      </c>
      <c r="C310" s="38" t="s">
        <v>267</v>
      </c>
      <c r="D310" s="73">
        <v>999</v>
      </c>
      <c r="E310" s="89"/>
      <c r="F310" s="75"/>
      <c r="G310" s="41" t="s">
        <v>214</v>
      </c>
      <c r="H310" s="48">
        <v>0</v>
      </c>
      <c r="I310" s="49">
        <v>0</v>
      </c>
      <c r="J310" s="49">
        <v>0</v>
      </c>
      <c r="K310" s="44">
        <f t="shared" si="4"/>
        <v>0</v>
      </c>
    </row>
    <row r="311" spans="2:11" ht="13.5" customHeight="1">
      <c r="B311" s="97" t="s">
        <v>181</v>
      </c>
      <c r="C311" s="98">
        <v>12</v>
      </c>
      <c r="D311" s="94"/>
      <c r="E311" s="95"/>
      <c r="F311" s="96"/>
      <c r="G311" s="99" t="s">
        <v>271</v>
      </c>
      <c r="H311" s="34">
        <f>SUM(H312:H317)</f>
        <v>10624</v>
      </c>
      <c r="I311" s="35">
        <f>SUM(I312:I317)</f>
        <v>21984</v>
      </c>
      <c r="J311" s="35">
        <f>SUM(J312:J317)</f>
        <v>12391</v>
      </c>
      <c r="K311" s="36">
        <f t="shared" si="4"/>
        <v>9593</v>
      </c>
    </row>
    <row r="312" spans="2:11" ht="13.5" customHeight="1">
      <c r="B312" s="37" t="s">
        <v>181</v>
      </c>
      <c r="C312" s="72">
        <v>12</v>
      </c>
      <c r="D312" s="39" t="s">
        <v>22</v>
      </c>
      <c r="E312" s="89"/>
      <c r="F312" s="75"/>
      <c r="G312" s="41" t="s">
        <v>272</v>
      </c>
      <c r="H312" s="48">
        <v>0</v>
      </c>
      <c r="I312" s="49">
        <v>0</v>
      </c>
      <c r="J312" s="49">
        <v>0</v>
      </c>
      <c r="K312" s="44">
        <f t="shared" si="4"/>
        <v>0</v>
      </c>
    </row>
    <row r="313" spans="2:11" ht="13.5" customHeight="1">
      <c r="B313" s="37" t="s">
        <v>181</v>
      </c>
      <c r="C313" s="72">
        <v>12</v>
      </c>
      <c r="D313" s="39" t="s">
        <v>25</v>
      </c>
      <c r="E313" s="89"/>
      <c r="F313" s="75"/>
      <c r="G313" s="41" t="s">
        <v>273</v>
      </c>
      <c r="H313" s="48">
        <v>8180</v>
      </c>
      <c r="I313" s="49">
        <v>3000</v>
      </c>
      <c r="J313" s="49">
        <v>0</v>
      </c>
      <c r="K313" s="44">
        <f t="shared" si="4"/>
        <v>3000</v>
      </c>
    </row>
    <row r="314" spans="2:11" ht="13.5" customHeight="1">
      <c r="B314" s="37" t="s">
        <v>181</v>
      </c>
      <c r="C314" s="72">
        <v>12</v>
      </c>
      <c r="D314" s="39" t="s">
        <v>29</v>
      </c>
      <c r="E314" s="89"/>
      <c r="F314" s="75"/>
      <c r="G314" s="41" t="s">
        <v>274</v>
      </c>
      <c r="H314" s="48">
        <v>0</v>
      </c>
      <c r="I314" s="49">
        <v>1600</v>
      </c>
      <c r="J314" s="49">
        <v>1939</v>
      </c>
      <c r="K314" s="44">
        <f t="shared" si="4"/>
        <v>-339</v>
      </c>
    </row>
    <row r="315" spans="2:11" ht="13.5" customHeight="1">
      <c r="B315" s="37" t="s">
        <v>181</v>
      </c>
      <c r="C315" s="72">
        <v>12</v>
      </c>
      <c r="D315" s="39" t="s">
        <v>33</v>
      </c>
      <c r="E315" s="89"/>
      <c r="F315" s="75"/>
      <c r="G315" s="41" t="s">
        <v>275</v>
      </c>
      <c r="H315" s="48">
        <v>1050</v>
      </c>
      <c r="I315" s="49">
        <v>10000</v>
      </c>
      <c r="J315" s="49">
        <v>6450</v>
      </c>
      <c r="K315" s="44">
        <f t="shared" si="4"/>
        <v>3550</v>
      </c>
    </row>
    <row r="316" spans="2:11" ht="13.5" customHeight="1">
      <c r="B316" s="37" t="s">
        <v>181</v>
      </c>
      <c r="C316" s="72">
        <v>12</v>
      </c>
      <c r="D316" s="39" t="s">
        <v>54</v>
      </c>
      <c r="E316" s="89"/>
      <c r="F316" s="75"/>
      <c r="G316" s="41" t="s">
        <v>276</v>
      </c>
      <c r="H316" s="48">
        <v>700</v>
      </c>
      <c r="I316" s="49">
        <v>1500</v>
      </c>
      <c r="J316" s="49">
        <v>904</v>
      </c>
      <c r="K316" s="44">
        <f t="shared" si="4"/>
        <v>596</v>
      </c>
    </row>
    <row r="317" spans="2:11" ht="13.5" customHeight="1">
      <c r="B317" s="37" t="s">
        <v>181</v>
      </c>
      <c r="C317" s="72">
        <v>12</v>
      </c>
      <c r="D317" s="73">
        <v>999</v>
      </c>
      <c r="E317" s="89"/>
      <c r="F317" s="75"/>
      <c r="G317" s="41" t="s">
        <v>214</v>
      </c>
      <c r="H317" s="48">
        <v>694</v>
      </c>
      <c r="I317" s="49">
        <v>5884</v>
      </c>
      <c r="J317" s="49">
        <v>3098</v>
      </c>
      <c r="K317" s="44">
        <f t="shared" si="4"/>
        <v>2786</v>
      </c>
    </row>
    <row r="318" spans="2:11" ht="13.5" customHeight="1">
      <c r="B318" s="100"/>
      <c r="C318" s="101"/>
      <c r="D318" s="102"/>
      <c r="E318" s="89"/>
      <c r="F318" s="75"/>
      <c r="G318" s="47"/>
      <c r="H318" s="42"/>
      <c r="I318" s="50"/>
      <c r="J318" s="50"/>
      <c r="K318" s="44">
        <f t="shared" si="4"/>
        <v>0</v>
      </c>
    </row>
    <row r="319" spans="2:11" ht="13.5" customHeight="1">
      <c r="B319" s="21" t="s">
        <v>277</v>
      </c>
      <c r="C319" s="103"/>
      <c r="D319" s="104"/>
      <c r="E319" s="103"/>
      <c r="F319" s="105"/>
      <c r="G319" s="25" t="s">
        <v>278</v>
      </c>
      <c r="H319" s="78">
        <f aca="true" t="shared" si="5" ref="H319:J320">SUM(H320)</f>
        <v>10000</v>
      </c>
      <c r="I319" s="79">
        <f t="shared" si="5"/>
        <v>10000</v>
      </c>
      <c r="J319" s="79">
        <f t="shared" si="5"/>
        <v>491748</v>
      </c>
      <c r="K319" s="80">
        <f t="shared" si="4"/>
        <v>-481748</v>
      </c>
    </row>
    <row r="320" spans="2:11" ht="13.5" customHeight="1">
      <c r="B320" s="106">
        <v>23</v>
      </c>
      <c r="C320" s="30" t="s">
        <v>20</v>
      </c>
      <c r="D320" s="94"/>
      <c r="E320" s="95"/>
      <c r="F320" s="96"/>
      <c r="G320" s="33" t="s">
        <v>279</v>
      </c>
      <c r="H320" s="34">
        <f>SUM(H321)</f>
        <v>10000</v>
      </c>
      <c r="I320" s="35">
        <f t="shared" si="5"/>
        <v>10000</v>
      </c>
      <c r="J320" s="35">
        <f t="shared" si="5"/>
        <v>491748</v>
      </c>
      <c r="K320" s="36">
        <f t="shared" si="4"/>
        <v>-481748</v>
      </c>
    </row>
    <row r="321" spans="2:11" ht="13.5" customHeight="1">
      <c r="B321" s="71">
        <v>23</v>
      </c>
      <c r="C321" s="38" t="s">
        <v>20</v>
      </c>
      <c r="D321" s="39" t="s">
        <v>33</v>
      </c>
      <c r="E321" s="89"/>
      <c r="F321" s="75"/>
      <c r="G321" s="41" t="s">
        <v>280</v>
      </c>
      <c r="H321" s="48">
        <v>10000</v>
      </c>
      <c r="I321" s="49">
        <v>10000</v>
      </c>
      <c r="J321" s="49">
        <v>491748</v>
      </c>
      <c r="K321" s="44">
        <f t="shared" si="4"/>
        <v>-481748</v>
      </c>
    </row>
    <row r="322" spans="2:11" ht="13.5" customHeight="1">
      <c r="B322" s="100"/>
      <c r="C322" s="107"/>
      <c r="D322" s="39"/>
      <c r="E322" s="89"/>
      <c r="F322" s="75"/>
      <c r="G322" s="47"/>
      <c r="H322" s="42"/>
      <c r="I322" s="50"/>
      <c r="J322" s="50"/>
      <c r="K322" s="44">
        <f t="shared" si="4"/>
        <v>0</v>
      </c>
    </row>
    <row r="323" spans="2:11" ht="13.5" customHeight="1">
      <c r="B323" s="108">
        <v>24</v>
      </c>
      <c r="C323" s="103"/>
      <c r="D323" s="23"/>
      <c r="E323" s="103"/>
      <c r="F323" s="105"/>
      <c r="G323" s="25" t="s">
        <v>281</v>
      </c>
      <c r="H323" s="78">
        <f>SUM(H324+H334+H357+H358+H359+H360)</f>
        <v>0</v>
      </c>
      <c r="I323" s="79">
        <f>SUM(I324+I334+I357+I358+I359+I360)</f>
        <v>0</v>
      </c>
      <c r="J323" s="79">
        <f>SUM(J324+J334+J357+J358+J359+J360)</f>
        <v>0</v>
      </c>
      <c r="K323" s="80">
        <f t="shared" si="4"/>
        <v>0</v>
      </c>
    </row>
    <row r="324" spans="2:11" ht="13.5" customHeight="1">
      <c r="B324" s="106">
        <v>24</v>
      </c>
      <c r="C324" s="30" t="s">
        <v>20</v>
      </c>
      <c r="D324" s="94"/>
      <c r="E324" s="95"/>
      <c r="F324" s="96"/>
      <c r="G324" s="33" t="s">
        <v>282</v>
      </c>
      <c r="H324" s="34">
        <f>SUM(H325:H333)</f>
        <v>0</v>
      </c>
      <c r="I324" s="35">
        <f>SUM(I325:I333)</f>
        <v>0</v>
      </c>
      <c r="J324" s="35">
        <f>SUM(J325:J333)</f>
        <v>0</v>
      </c>
      <c r="K324" s="36">
        <f t="shared" si="4"/>
        <v>0</v>
      </c>
    </row>
    <row r="325" spans="2:11" ht="13.5" customHeight="1">
      <c r="B325" s="37" t="s">
        <v>283</v>
      </c>
      <c r="C325" s="38" t="s">
        <v>20</v>
      </c>
      <c r="D325" s="39" t="s">
        <v>22</v>
      </c>
      <c r="E325" s="45"/>
      <c r="F325" s="46"/>
      <c r="G325" s="77" t="s">
        <v>284</v>
      </c>
      <c r="H325" s="68">
        <v>0</v>
      </c>
      <c r="I325" s="68">
        <v>0</v>
      </c>
      <c r="J325" s="68">
        <v>0</v>
      </c>
      <c r="K325" s="44">
        <f t="shared" si="4"/>
        <v>0</v>
      </c>
    </row>
    <row r="326" spans="2:11" ht="13.5" customHeight="1">
      <c r="B326" s="37" t="s">
        <v>283</v>
      </c>
      <c r="C326" s="38" t="s">
        <v>20</v>
      </c>
      <c r="D326" s="39" t="s">
        <v>25</v>
      </c>
      <c r="E326" s="45"/>
      <c r="F326" s="46"/>
      <c r="G326" s="77" t="s">
        <v>285</v>
      </c>
      <c r="H326" s="68">
        <v>0</v>
      </c>
      <c r="I326" s="68">
        <v>0</v>
      </c>
      <c r="J326" s="68">
        <v>0</v>
      </c>
      <c r="K326" s="44">
        <f t="shared" si="4"/>
        <v>0</v>
      </c>
    </row>
    <row r="327" spans="2:11" ht="13.5" customHeight="1">
      <c r="B327" s="37" t="s">
        <v>283</v>
      </c>
      <c r="C327" s="38" t="s">
        <v>20</v>
      </c>
      <c r="D327" s="39" t="s">
        <v>29</v>
      </c>
      <c r="E327" s="45"/>
      <c r="F327" s="46"/>
      <c r="G327" s="77" t="s">
        <v>286</v>
      </c>
      <c r="H327" s="68">
        <v>0</v>
      </c>
      <c r="I327" s="68">
        <v>0</v>
      </c>
      <c r="J327" s="68">
        <v>0</v>
      </c>
      <c r="K327" s="44">
        <f t="shared" si="4"/>
        <v>0</v>
      </c>
    </row>
    <row r="328" spans="2:11" ht="13.5" customHeight="1">
      <c r="B328" s="37" t="s">
        <v>283</v>
      </c>
      <c r="C328" s="38" t="s">
        <v>20</v>
      </c>
      <c r="D328" s="39" t="s">
        <v>33</v>
      </c>
      <c r="E328" s="45"/>
      <c r="F328" s="46"/>
      <c r="G328" s="77" t="s">
        <v>287</v>
      </c>
      <c r="H328" s="68">
        <v>0</v>
      </c>
      <c r="I328" s="68">
        <v>0</v>
      </c>
      <c r="J328" s="68">
        <v>0</v>
      </c>
      <c r="K328" s="44">
        <f t="shared" si="4"/>
        <v>0</v>
      </c>
    </row>
    <row r="329" spans="2:11" ht="13.5" customHeight="1">
      <c r="B329" s="37" t="s">
        <v>283</v>
      </c>
      <c r="C329" s="38" t="s">
        <v>20</v>
      </c>
      <c r="D329" s="39" t="s">
        <v>54</v>
      </c>
      <c r="E329" s="45"/>
      <c r="F329" s="46"/>
      <c r="G329" s="77" t="s">
        <v>288</v>
      </c>
      <c r="H329" s="68">
        <v>0</v>
      </c>
      <c r="I329" s="68">
        <v>0</v>
      </c>
      <c r="J329" s="68">
        <v>0</v>
      </c>
      <c r="K329" s="44">
        <f t="shared" si="4"/>
        <v>0</v>
      </c>
    </row>
    <row r="330" spans="2:11" ht="13.5" customHeight="1">
      <c r="B330" s="37" t="s">
        <v>283</v>
      </c>
      <c r="C330" s="38" t="s">
        <v>20</v>
      </c>
      <c r="D330" s="39" t="s">
        <v>56</v>
      </c>
      <c r="E330" s="45"/>
      <c r="F330" s="46"/>
      <c r="G330" s="77" t="s">
        <v>289</v>
      </c>
      <c r="H330" s="68">
        <v>0</v>
      </c>
      <c r="I330" s="68">
        <v>0</v>
      </c>
      <c r="J330" s="68">
        <v>0</v>
      </c>
      <c r="K330" s="44">
        <f t="shared" si="4"/>
        <v>0</v>
      </c>
    </row>
    <row r="331" spans="2:11" ht="13.5" customHeight="1">
      <c r="B331" s="37" t="s">
        <v>283</v>
      </c>
      <c r="C331" s="38" t="s">
        <v>20</v>
      </c>
      <c r="D331" s="39" t="s">
        <v>39</v>
      </c>
      <c r="E331" s="45"/>
      <c r="F331" s="46"/>
      <c r="G331" s="77" t="s">
        <v>290</v>
      </c>
      <c r="H331" s="68">
        <v>0</v>
      </c>
      <c r="I331" s="68">
        <v>0</v>
      </c>
      <c r="J331" s="68">
        <v>0</v>
      </c>
      <c r="K331" s="44">
        <f t="shared" si="4"/>
        <v>0</v>
      </c>
    </row>
    <row r="332" spans="2:11" ht="13.5" customHeight="1">
      <c r="B332" s="37" t="s">
        <v>283</v>
      </c>
      <c r="C332" s="38" t="s">
        <v>20</v>
      </c>
      <c r="D332" s="39" t="s">
        <v>44</v>
      </c>
      <c r="E332" s="45"/>
      <c r="F332" s="46"/>
      <c r="G332" s="77" t="s">
        <v>291</v>
      </c>
      <c r="H332" s="68">
        <v>0</v>
      </c>
      <c r="I332" s="68">
        <v>0</v>
      </c>
      <c r="J332" s="68">
        <v>0</v>
      </c>
      <c r="K332" s="44">
        <f t="shared" si="4"/>
        <v>0</v>
      </c>
    </row>
    <row r="333" spans="2:11" ht="13.5" customHeight="1">
      <c r="B333" s="37" t="s">
        <v>283</v>
      </c>
      <c r="C333" s="38" t="s">
        <v>20</v>
      </c>
      <c r="D333" s="39" t="s">
        <v>59</v>
      </c>
      <c r="E333" s="101"/>
      <c r="F333" s="109"/>
      <c r="G333" s="41" t="s">
        <v>292</v>
      </c>
      <c r="H333" s="68">
        <v>0</v>
      </c>
      <c r="I333" s="68">
        <v>0</v>
      </c>
      <c r="J333" s="68">
        <v>0</v>
      </c>
      <c r="K333" s="44">
        <f t="shared" si="4"/>
        <v>0</v>
      </c>
    </row>
    <row r="334" spans="2:11" ht="13.5" customHeight="1">
      <c r="B334" s="106">
        <v>24</v>
      </c>
      <c r="C334" s="30" t="s">
        <v>164</v>
      </c>
      <c r="D334" s="94"/>
      <c r="E334" s="95"/>
      <c r="F334" s="96"/>
      <c r="G334" s="33" t="s">
        <v>293</v>
      </c>
      <c r="H334" s="34">
        <f>SUM(H335+H336+H338+H341+H345+H349+H351+H352+H353)</f>
        <v>0</v>
      </c>
      <c r="I334" s="35">
        <f>SUM(I335+I336+I338+I341+I345+I349+I351+I352+I353)</f>
        <v>0</v>
      </c>
      <c r="J334" s="35">
        <f>SUM(J335+J336+J338+J341+J345+J349+J351+J352+J353)</f>
        <v>0</v>
      </c>
      <c r="K334" s="36">
        <f t="shared" si="4"/>
        <v>0</v>
      </c>
    </row>
    <row r="335" spans="2:11" ht="13.5" customHeight="1">
      <c r="B335" s="37" t="s">
        <v>283</v>
      </c>
      <c r="C335" s="38" t="s">
        <v>164</v>
      </c>
      <c r="D335" s="39" t="s">
        <v>22</v>
      </c>
      <c r="E335" s="110"/>
      <c r="F335" s="109"/>
      <c r="G335" s="41" t="s">
        <v>294</v>
      </c>
      <c r="H335" s="48">
        <v>0</v>
      </c>
      <c r="I335" s="48">
        <v>0</v>
      </c>
      <c r="J335" s="48">
        <v>0</v>
      </c>
      <c r="K335" s="44">
        <f aca="true" t="shared" si="6" ref="K335:K398">I335-J335</f>
        <v>0</v>
      </c>
    </row>
    <row r="336" spans="2:11" ht="13.5" customHeight="1">
      <c r="B336" s="37" t="s">
        <v>283</v>
      </c>
      <c r="C336" s="38" t="s">
        <v>164</v>
      </c>
      <c r="D336" s="39" t="s">
        <v>25</v>
      </c>
      <c r="E336" s="45"/>
      <c r="F336" s="109"/>
      <c r="G336" s="41" t="s">
        <v>295</v>
      </c>
      <c r="H336" s="42">
        <f>SUM(H337)</f>
        <v>0</v>
      </c>
      <c r="I336" s="50">
        <f>SUM(I337)</f>
        <v>0</v>
      </c>
      <c r="J336" s="50">
        <f>SUM(J337)</f>
        <v>0</v>
      </c>
      <c r="K336" s="44">
        <f t="shared" si="6"/>
        <v>0</v>
      </c>
    </row>
    <row r="337" spans="2:11" ht="13.5" customHeight="1">
      <c r="B337" s="37"/>
      <c r="C337" s="38"/>
      <c r="D337" s="63"/>
      <c r="E337" s="58" t="s">
        <v>22</v>
      </c>
      <c r="F337" s="111"/>
      <c r="G337" s="59" t="s">
        <v>296</v>
      </c>
      <c r="H337" s="48">
        <v>0</v>
      </c>
      <c r="I337" s="48">
        <v>0</v>
      </c>
      <c r="J337" s="48">
        <v>0</v>
      </c>
      <c r="K337" s="44">
        <f t="shared" si="6"/>
        <v>0</v>
      </c>
    </row>
    <row r="338" spans="2:11" ht="13.5" customHeight="1">
      <c r="B338" s="37" t="s">
        <v>283</v>
      </c>
      <c r="C338" s="38" t="s">
        <v>164</v>
      </c>
      <c r="D338" s="39" t="s">
        <v>297</v>
      </c>
      <c r="E338" s="45"/>
      <c r="F338" s="109"/>
      <c r="G338" s="41" t="s">
        <v>298</v>
      </c>
      <c r="H338" s="42">
        <f>SUM(H339:H340)</f>
        <v>0</v>
      </c>
      <c r="I338" s="50">
        <f>SUM(I339:I340)</f>
        <v>0</v>
      </c>
      <c r="J338" s="50">
        <f>SUM(J339:J340)</f>
        <v>0</v>
      </c>
      <c r="K338" s="44">
        <f t="shared" si="6"/>
        <v>0</v>
      </c>
    </row>
    <row r="339" spans="2:11" ht="13.5" customHeight="1">
      <c r="B339" s="37"/>
      <c r="C339" s="38"/>
      <c r="D339" s="39"/>
      <c r="E339" s="45" t="s">
        <v>22</v>
      </c>
      <c r="F339" s="109"/>
      <c r="G339" s="47" t="s">
        <v>299</v>
      </c>
      <c r="H339" s="68">
        <v>0</v>
      </c>
      <c r="I339" s="68">
        <v>0</v>
      </c>
      <c r="J339" s="68">
        <v>0</v>
      </c>
      <c r="K339" s="44">
        <f t="shared" si="6"/>
        <v>0</v>
      </c>
    </row>
    <row r="340" spans="2:11" ht="13.5" customHeight="1">
      <c r="B340" s="37"/>
      <c r="C340" s="38"/>
      <c r="D340" s="39"/>
      <c r="E340" s="45" t="s">
        <v>25</v>
      </c>
      <c r="F340" s="75"/>
      <c r="G340" s="47" t="s">
        <v>300</v>
      </c>
      <c r="H340" s="48">
        <v>0</v>
      </c>
      <c r="I340" s="48">
        <v>0</v>
      </c>
      <c r="J340" s="48">
        <v>0</v>
      </c>
      <c r="K340" s="44">
        <f t="shared" si="6"/>
        <v>0</v>
      </c>
    </row>
    <row r="341" spans="2:11" ht="13.5" customHeight="1">
      <c r="B341" s="37" t="s">
        <v>283</v>
      </c>
      <c r="C341" s="38" t="s">
        <v>164</v>
      </c>
      <c r="D341" s="39" t="s">
        <v>301</v>
      </c>
      <c r="E341" s="45"/>
      <c r="F341" s="75"/>
      <c r="G341" s="41" t="s">
        <v>302</v>
      </c>
      <c r="H341" s="42">
        <f>SUM(H342:H344)</f>
        <v>0</v>
      </c>
      <c r="I341" s="50">
        <f>SUM(I342:I344)</f>
        <v>0</v>
      </c>
      <c r="J341" s="50">
        <f>SUM(J342:J344)</f>
        <v>0</v>
      </c>
      <c r="K341" s="44">
        <f t="shared" si="6"/>
        <v>0</v>
      </c>
    </row>
    <row r="342" spans="2:11" ht="13.5" customHeight="1">
      <c r="B342" s="37"/>
      <c r="C342" s="38"/>
      <c r="D342" s="39"/>
      <c r="E342" s="45" t="s">
        <v>22</v>
      </c>
      <c r="F342" s="75"/>
      <c r="G342" s="47" t="s">
        <v>303</v>
      </c>
      <c r="H342" s="48">
        <v>0</v>
      </c>
      <c r="I342" s="48">
        <v>0</v>
      </c>
      <c r="J342" s="48">
        <v>0</v>
      </c>
      <c r="K342" s="44">
        <f t="shared" si="6"/>
        <v>0</v>
      </c>
    </row>
    <row r="343" spans="2:11" ht="13.5" customHeight="1">
      <c r="B343" s="37"/>
      <c r="C343" s="38"/>
      <c r="D343" s="39"/>
      <c r="E343" s="45" t="s">
        <v>25</v>
      </c>
      <c r="F343" s="75"/>
      <c r="G343" s="47" t="s">
        <v>304</v>
      </c>
      <c r="H343" s="48">
        <v>0</v>
      </c>
      <c r="I343" s="48">
        <v>0</v>
      </c>
      <c r="J343" s="48">
        <v>0</v>
      </c>
      <c r="K343" s="44">
        <f t="shared" si="6"/>
        <v>0</v>
      </c>
    </row>
    <row r="344" spans="2:11" ht="13.5" customHeight="1">
      <c r="B344" s="37"/>
      <c r="C344" s="38"/>
      <c r="D344" s="39"/>
      <c r="E344" s="45" t="s">
        <v>29</v>
      </c>
      <c r="F344" s="75"/>
      <c r="G344" s="47" t="s">
        <v>305</v>
      </c>
      <c r="H344" s="48">
        <v>0</v>
      </c>
      <c r="I344" s="48">
        <v>0</v>
      </c>
      <c r="J344" s="48">
        <v>0</v>
      </c>
      <c r="K344" s="44">
        <f t="shared" si="6"/>
        <v>0</v>
      </c>
    </row>
    <row r="345" spans="2:11" ht="13.5" customHeight="1">
      <c r="B345" s="37" t="s">
        <v>283</v>
      </c>
      <c r="C345" s="38" t="s">
        <v>164</v>
      </c>
      <c r="D345" s="39" t="s">
        <v>306</v>
      </c>
      <c r="E345" s="45"/>
      <c r="F345" s="75"/>
      <c r="G345" s="41" t="s">
        <v>307</v>
      </c>
      <c r="H345" s="42">
        <f>SUM(H346:H348)</f>
        <v>0</v>
      </c>
      <c r="I345" s="50">
        <f>SUM(I346:I348)</f>
        <v>0</v>
      </c>
      <c r="J345" s="50">
        <f>SUM(J346:J348)</f>
        <v>0</v>
      </c>
      <c r="K345" s="44">
        <f t="shared" si="6"/>
        <v>0</v>
      </c>
    </row>
    <row r="346" spans="2:11" ht="13.5" customHeight="1">
      <c r="B346" s="37"/>
      <c r="C346" s="38"/>
      <c r="D346" s="39"/>
      <c r="E346" s="45" t="s">
        <v>22</v>
      </c>
      <c r="F346" s="75"/>
      <c r="G346" s="47" t="s">
        <v>303</v>
      </c>
      <c r="H346" s="48">
        <v>0</v>
      </c>
      <c r="I346" s="48">
        <v>0</v>
      </c>
      <c r="J346" s="48">
        <v>0</v>
      </c>
      <c r="K346" s="44">
        <f t="shared" si="6"/>
        <v>0</v>
      </c>
    </row>
    <row r="347" spans="2:11" ht="13.5" customHeight="1">
      <c r="B347" s="37"/>
      <c r="C347" s="38"/>
      <c r="D347" s="39"/>
      <c r="E347" s="45" t="s">
        <v>25</v>
      </c>
      <c r="F347" s="75"/>
      <c r="G347" s="47" t="s">
        <v>304</v>
      </c>
      <c r="H347" s="48">
        <v>0</v>
      </c>
      <c r="I347" s="48">
        <v>0</v>
      </c>
      <c r="J347" s="48">
        <v>0</v>
      </c>
      <c r="K347" s="44">
        <f t="shared" si="6"/>
        <v>0</v>
      </c>
    </row>
    <row r="348" spans="2:11" ht="13.5" customHeight="1">
      <c r="B348" s="37"/>
      <c r="C348" s="38"/>
      <c r="D348" s="39"/>
      <c r="E348" s="45" t="s">
        <v>29</v>
      </c>
      <c r="F348" s="75"/>
      <c r="G348" s="47" t="s">
        <v>305</v>
      </c>
      <c r="H348" s="48">
        <v>0</v>
      </c>
      <c r="I348" s="48">
        <v>0</v>
      </c>
      <c r="J348" s="48">
        <v>0</v>
      </c>
      <c r="K348" s="44">
        <f t="shared" si="6"/>
        <v>0</v>
      </c>
    </row>
    <row r="349" spans="2:11" ht="13.5" customHeight="1">
      <c r="B349" s="37" t="s">
        <v>283</v>
      </c>
      <c r="C349" s="38" t="s">
        <v>164</v>
      </c>
      <c r="D349" s="39" t="s">
        <v>308</v>
      </c>
      <c r="E349" s="45"/>
      <c r="F349" s="75"/>
      <c r="G349" s="41" t="s">
        <v>309</v>
      </c>
      <c r="H349" s="42">
        <f>SUM(H350)</f>
        <v>0</v>
      </c>
      <c r="I349" s="50">
        <f>SUM(I350)</f>
        <v>0</v>
      </c>
      <c r="J349" s="50">
        <f>SUM(J350)</f>
        <v>0</v>
      </c>
      <c r="K349" s="44">
        <f t="shared" si="6"/>
        <v>0</v>
      </c>
    </row>
    <row r="350" spans="2:11" ht="13.5" customHeight="1">
      <c r="B350" s="37"/>
      <c r="C350" s="38"/>
      <c r="D350" s="39"/>
      <c r="E350" s="45" t="s">
        <v>22</v>
      </c>
      <c r="F350" s="75"/>
      <c r="G350" s="47" t="s">
        <v>310</v>
      </c>
      <c r="H350" s="48">
        <v>0</v>
      </c>
      <c r="I350" s="48">
        <v>0</v>
      </c>
      <c r="J350" s="48">
        <v>0</v>
      </c>
      <c r="K350" s="44">
        <f t="shared" si="6"/>
        <v>0</v>
      </c>
    </row>
    <row r="351" spans="2:11" ht="13.5" customHeight="1">
      <c r="B351" s="37" t="s">
        <v>283</v>
      </c>
      <c r="C351" s="38" t="s">
        <v>164</v>
      </c>
      <c r="D351" s="39" t="s">
        <v>311</v>
      </c>
      <c r="E351" s="45"/>
      <c r="F351" s="75"/>
      <c r="G351" s="41" t="s">
        <v>312</v>
      </c>
      <c r="H351" s="48">
        <v>0</v>
      </c>
      <c r="I351" s="48">
        <v>0</v>
      </c>
      <c r="J351" s="48">
        <v>0</v>
      </c>
      <c r="K351" s="44">
        <f t="shared" si="6"/>
        <v>0</v>
      </c>
    </row>
    <row r="352" spans="2:11" ht="13.5" customHeight="1">
      <c r="B352" s="37" t="s">
        <v>283</v>
      </c>
      <c r="C352" s="38" t="s">
        <v>164</v>
      </c>
      <c r="D352" s="39" t="s">
        <v>313</v>
      </c>
      <c r="E352" s="45"/>
      <c r="F352" s="75"/>
      <c r="G352" s="41" t="s">
        <v>314</v>
      </c>
      <c r="H352" s="48">
        <v>0</v>
      </c>
      <c r="I352" s="48">
        <v>0</v>
      </c>
      <c r="J352" s="48">
        <v>0</v>
      </c>
      <c r="K352" s="44">
        <f t="shared" si="6"/>
        <v>0</v>
      </c>
    </row>
    <row r="353" spans="2:11" ht="13.5" customHeight="1">
      <c r="B353" s="37" t="s">
        <v>283</v>
      </c>
      <c r="C353" s="38" t="s">
        <v>164</v>
      </c>
      <c r="D353" s="39" t="s">
        <v>315</v>
      </c>
      <c r="E353" s="45"/>
      <c r="F353" s="75"/>
      <c r="G353" s="41" t="s">
        <v>316</v>
      </c>
      <c r="H353" s="42">
        <f>SUM(H354:H356)</f>
        <v>0</v>
      </c>
      <c r="I353" s="50">
        <f>SUM(I354:I356)</f>
        <v>0</v>
      </c>
      <c r="J353" s="50">
        <f>SUM(J354:J356)</f>
        <v>0</v>
      </c>
      <c r="K353" s="44">
        <f t="shared" si="6"/>
        <v>0</v>
      </c>
    </row>
    <row r="354" spans="2:11" ht="13.5" customHeight="1">
      <c r="B354" s="37"/>
      <c r="C354" s="38"/>
      <c r="D354" s="39"/>
      <c r="E354" s="45" t="s">
        <v>22</v>
      </c>
      <c r="F354" s="75"/>
      <c r="G354" s="47" t="s">
        <v>317</v>
      </c>
      <c r="H354" s="48">
        <v>0</v>
      </c>
      <c r="I354" s="48">
        <v>0</v>
      </c>
      <c r="J354" s="48">
        <v>0</v>
      </c>
      <c r="K354" s="44">
        <f t="shared" si="6"/>
        <v>0</v>
      </c>
    </row>
    <row r="355" spans="2:11" ht="13.5" customHeight="1">
      <c r="B355" s="37"/>
      <c r="C355" s="38"/>
      <c r="D355" s="39"/>
      <c r="E355" s="45" t="s">
        <v>25</v>
      </c>
      <c r="F355" s="75"/>
      <c r="G355" s="47" t="s">
        <v>318</v>
      </c>
      <c r="H355" s="48">
        <v>0</v>
      </c>
      <c r="I355" s="48">
        <v>0</v>
      </c>
      <c r="J355" s="48">
        <v>0</v>
      </c>
      <c r="K355" s="44">
        <f t="shared" si="6"/>
        <v>0</v>
      </c>
    </row>
    <row r="356" spans="2:11" ht="13.5" customHeight="1">
      <c r="B356" s="61"/>
      <c r="C356" s="62"/>
      <c r="D356" s="39"/>
      <c r="E356" s="58" t="s">
        <v>29</v>
      </c>
      <c r="F356" s="112"/>
      <c r="G356" s="59" t="s">
        <v>319</v>
      </c>
      <c r="H356" s="48">
        <v>0</v>
      </c>
      <c r="I356" s="48">
        <v>0</v>
      </c>
      <c r="J356" s="48">
        <v>0</v>
      </c>
      <c r="K356" s="44">
        <f t="shared" si="6"/>
        <v>0</v>
      </c>
    </row>
    <row r="357" spans="2:11" ht="13.5" customHeight="1">
      <c r="B357" s="29">
        <v>24</v>
      </c>
      <c r="C357" s="30" t="s">
        <v>175</v>
      </c>
      <c r="D357" s="94"/>
      <c r="E357" s="95"/>
      <c r="F357" s="96"/>
      <c r="G357" s="33" t="s">
        <v>320</v>
      </c>
      <c r="H357" s="113">
        <v>0</v>
      </c>
      <c r="I357" s="113">
        <v>0</v>
      </c>
      <c r="J357" s="113">
        <v>0</v>
      </c>
      <c r="K357" s="36">
        <f t="shared" si="6"/>
        <v>0</v>
      </c>
    </row>
    <row r="358" spans="2:11" ht="13.5" customHeight="1">
      <c r="B358" s="29">
        <v>24</v>
      </c>
      <c r="C358" s="30" t="s">
        <v>215</v>
      </c>
      <c r="D358" s="94"/>
      <c r="E358" s="95"/>
      <c r="F358" s="96"/>
      <c r="G358" s="33" t="s">
        <v>321</v>
      </c>
      <c r="H358" s="113">
        <v>0</v>
      </c>
      <c r="I358" s="113">
        <v>0</v>
      </c>
      <c r="J358" s="113">
        <v>0</v>
      </c>
      <c r="K358" s="36">
        <f t="shared" si="6"/>
        <v>0</v>
      </c>
    </row>
    <row r="359" spans="2:11" ht="13.5" customHeight="1">
      <c r="B359" s="29">
        <v>24</v>
      </c>
      <c r="C359" s="30" t="s">
        <v>225</v>
      </c>
      <c r="D359" s="94"/>
      <c r="E359" s="95"/>
      <c r="F359" s="96"/>
      <c r="G359" s="33" t="s">
        <v>322</v>
      </c>
      <c r="H359" s="113">
        <v>0</v>
      </c>
      <c r="I359" s="113">
        <v>0</v>
      </c>
      <c r="J359" s="113">
        <v>0</v>
      </c>
      <c r="K359" s="36">
        <f t="shared" si="6"/>
        <v>0</v>
      </c>
    </row>
    <row r="360" spans="2:11" ht="13.5" customHeight="1">
      <c r="B360" s="29">
        <v>24</v>
      </c>
      <c r="C360" s="30" t="s">
        <v>234</v>
      </c>
      <c r="D360" s="94"/>
      <c r="E360" s="95"/>
      <c r="F360" s="96"/>
      <c r="G360" s="33" t="s">
        <v>323</v>
      </c>
      <c r="H360" s="113">
        <v>0</v>
      </c>
      <c r="I360" s="113">
        <v>0</v>
      </c>
      <c r="J360" s="113">
        <v>0</v>
      </c>
      <c r="K360" s="36">
        <f t="shared" si="6"/>
        <v>0</v>
      </c>
    </row>
    <row r="361" spans="2:11" ht="13.5" customHeight="1">
      <c r="B361" s="37"/>
      <c r="C361" s="107"/>
      <c r="D361" s="39"/>
      <c r="E361" s="89"/>
      <c r="F361" s="75"/>
      <c r="G361" s="47"/>
      <c r="H361" s="42"/>
      <c r="I361" s="50"/>
      <c r="J361" s="50"/>
      <c r="K361" s="44">
        <f t="shared" si="6"/>
        <v>0</v>
      </c>
    </row>
    <row r="362" spans="2:11" ht="13.5" customHeight="1">
      <c r="B362" s="108">
        <v>25</v>
      </c>
      <c r="C362" s="103"/>
      <c r="D362" s="23"/>
      <c r="E362" s="114"/>
      <c r="F362" s="105"/>
      <c r="G362" s="25" t="s">
        <v>324</v>
      </c>
      <c r="H362" s="78">
        <f>SUM(H363)</f>
        <v>0</v>
      </c>
      <c r="I362" s="79">
        <f>SUM(I363)</f>
        <v>0</v>
      </c>
      <c r="J362" s="79">
        <f>SUM(J363)</f>
        <v>0</v>
      </c>
      <c r="K362" s="80">
        <f t="shared" si="6"/>
        <v>0</v>
      </c>
    </row>
    <row r="363" spans="2:11" ht="13.5" customHeight="1">
      <c r="B363" s="106">
        <v>25</v>
      </c>
      <c r="C363" s="30" t="s">
        <v>20</v>
      </c>
      <c r="D363" s="94"/>
      <c r="E363" s="95"/>
      <c r="F363" s="96"/>
      <c r="G363" s="33" t="s">
        <v>325</v>
      </c>
      <c r="H363" s="113">
        <v>0</v>
      </c>
      <c r="I363" s="113">
        <v>0</v>
      </c>
      <c r="J363" s="113">
        <v>0</v>
      </c>
      <c r="K363" s="36">
        <f t="shared" si="6"/>
        <v>0</v>
      </c>
    </row>
    <row r="364" spans="2:11" ht="13.5" customHeight="1">
      <c r="B364" s="100"/>
      <c r="C364" s="38"/>
      <c r="D364" s="102"/>
      <c r="E364" s="101"/>
      <c r="F364" s="109"/>
      <c r="G364" s="41"/>
      <c r="H364" s="42"/>
      <c r="I364" s="50"/>
      <c r="J364" s="50"/>
      <c r="K364" s="44">
        <f t="shared" si="6"/>
        <v>0</v>
      </c>
    </row>
    <row r="365" spans="2:11" ht="13.5" customHeight="1" thickBot="1">
      <c r="B365" s="108">
        <v>26</v>
      </c>
      <c r="C365" s="115"/>
      <c r="D365" s="23"/>
      <c r="E365" s="103"/>
      <c r="F365" s="105"/>
      <c r="G365" s="25" t="s">
        <v>326</v>
      </c>
      <c r="H365" s="78">
        <f>SUM(H366+H367+H368)</f>
        <v>147892</v>
      </c>
      <c r="I365" s="79">
        <f>SUM(I366+I367+I368)</f>
        <v>147892</v>
      </c>
      <c r="J365" s="79">
        <f>SUM(J366+J367+J368)</f>
        <v>0</v>
      </c>
      <c r="K365" s="80">
        <f t="shared" si="6"/>
        <v>147892</v>
      </c>
    </row>
    <row r="366" spans="2:11" ht="13.5" customHeight="1" thickBot="1">
      <c r="B366" s="106" t="s">
        <v>327</v>
      </c>
      <c r="C366" s="116" t="s">
        <v>20</v>
      </c>
      <c r="D366" s="31"/>
      <c r="E366" s="30"/>
      <c r="F366" s="32"/>
      <c r="G366" s="33" t="s">
        <v>328</v>
      </c>
      <c r="H366" s="117">
        <v>147892</v>
      </c>
      <c r="I366" s="118">
        <v>147892</v>
      </c>
      <c r="J366" s="118">
        <v>0</v>
      </c>
      <c r="K366" s="119">
        <f t="shared" si="6"/>
        <v>147892</v>
      </c>
    </row>
    <row r="367" spans="2:11" ht="13.5" customHeight="1">
      <c r="B367" s="106">
        <v>26</v>
      </c>
      <c r="C367" s="120" t="s">
        <v>148</v>
      </c>
      <c r="D367" s="94"/>
      <c r="E367" s="121"/>
      <c r="F367" s="122"/>
      <c r="G367" s="33" t="s">
        <v>329</v>
      </c>
      <c r="H367" s="117">
        <v>0</v>
      </c>
      <c r="I367" s="118">
        <v>0</v>
      </c>
      <c r="J367" s="118">
        <v>0</v>
      </c>
      <c r="K367" s="119">
        <f t="shared" si="6"/>
        <v>0</v>
      </c>
    </row>
    <row r="368" spans="2:11" ht="13.5" customHeight="1">
      <c r="B368" s="106">
        <v>26</v>
      </c>
      <c r="C368" s="30" t="s">
        <v>175</v>
      </c>
      <c r="D368" s="94"/>
      <c r="E368" s="95"/>
      <c r="F368" s="96"/>
      <c r="G368" s="33" t="s">
        <v>330</v>
      </c>
      <c r="H368" s="34">
        <f>SUM(H369:H370)</f>
        <v>0</v>
      </c>
      <c r="I368" s="35">
        <f>SUM(I369:I370)</f>
        <v>0</v>
      </c>
      <c r="J368" s="35">
        <f>SUM(J369:J370)</f>
        <v>0</v>
      </c>
      <c r="K368" s="36">
        <f t="shared" si="6"/>
        <v>0</v>
      </c>
    </row>
    <row r="369" spans="2:11" ht="13.5" customHeight="1">
      <c r="B369" s="37" t="s">
        <v>327</v>
      </c>
      <c r="C369" s="38" t="s">
        <v>175</v>
      </c>
      <c r="D369" s="39" t="s">
        <v>22</v>
      </c>
      <c r="E369" s="89"/>
      <c r="F369" s="75"/>
      <c r="G369" s="123" t="s">
        <v>331</v>
      </c>
      <c r="H369" s="48">
        <v>0</v>
      </c>
      <c r="I369" s="48">
        <v>0</v>
      </c>
      <c r="J369" s="48">
        <v>0</v>
      </c>
      <c r="K369" s="44">
        <f t="shared" si="6"/>
        <v>0</v>
      </c>
    </row>
    <row r="370" spans="2:11" ht="13.5" customHeight="1">
      <c r="B370" s="37" t="s">
        <v>327</v>
      </c>
      <c r="C370" s="38" t="s">
        <v>175</v>
      </c>
      <c r="D370" s="39" t="s">
        <v>59</v>
      </c>
      <c r="E370" s="89"/>
      <c r="F370" s="75"/>
      <c r="G370" s="123" t="s">
        <v>332</v>
      </c>
      <c r="H370" s="48">
        <v>0</v>
      </c>
      <c r="I370" s="48">
        <v>0</v>
      </c>
      <c r="J370" s="48">
        <v>0</v>
      </c>
      <c r="K370" s="44">
        <f t="shared" si="6"/>
        <v>0</v>
      </c>
    </row>
    <row r="371" spans="2:11" ht="13.5" customHeight="1">
      <c r="B371" s="100"/>
      <c r="C371" s="38"/>
      <c r="D371" s="102"/>
      <c r="E371" s="89"/>
      <c r="F371" s="75"/>
      <c r="G371" s="47"/>
      <c r="H371" s="42"/>
      <c r="I371" s="50"/>
      <c r="J371" s="50"/>
      <c r="K371" s="44">
        <f t="shared" si="6"/>
        <v>0</v>
      </c>
    </row>
    <row r="372" spans="2:11" ht="13.5" customHeight="1">
      <c r="B372" s="108">
        <v>29</v>
      </c>
      <c r="C372" s="22"/>
      <c r="D372" s="104"/>
      <c r="E372" s="103"/>
      <c r="F372" s="105"/>
      <c r="G372" s="25" t="s">
        <v>333</v>
      </c>
      <c r="H372" s="78">
        <f>SUM(H373+H374+H375+H376+H377+H381+H384+H387)</f>
        <v>13300</v>
      </c>
      <c r="I372" s="79">
        <f>SUM(I373+I374+I375+I376+I377+I381+I384+I387)</f>
        <v>13300</v>
      </c>
      <c r="J372" s="79">
        <f>SUM(J373+J374+J375+J376+J377+J381+J384+J387)</f>
        <v>5581</v>
      </c>
      <c r="K372" s="80">
        <f t="shared" si="6"/>
        <v>7719</v>
      </c>
    </row>
    <row r="373" spans="2:11" ht="13.5" customHeight="1">
      <c r="B373" s="106">
        <v>29</v>
      </c>
      <c r="C373" s="30" t="s">
        <v>20</v>
      </c>
      <c r="D373" s="94"/>
      <c r="E373" s="95"/>
      <c r="F373" s="96"/>
      <c r="G373" s="33" t="s">
        <v>334</v>
      </c>
      <c r="H373" s="113">
        <v>0</v>
      </c>
      <c r="I373" s="113">
        <v>0</v>
      </c>
      <c r="J373" s="113">
        <v>0</v>
      </c>
      <c r="K373" s="36">
        <f t="shared" si="6"/>
        <v>0</v>
      </c>
    </row>
    <row r="374" spans="2:11" ht="13.5" customHeight="1">
      <c r="B374" s="106">
        <v>29</v>
      </c>
      <c r="C374" s="30" t="s">
        <v>148</v>
      </c>
      <c r="D374" s="94"/>
      <c r="E374" s="95"/>
      <c r="F374" s="96"/>
      <c r="G374" s="33" t="s">
        <v>335</v>
      </c>
      <c r="H374" s="113">
        <v>0</v>
      </c>
      <c r="I374" s="113">
        <v>0</v>
      </c>
      <c r="J374" s="113">
        <v>0</v>
      </c>
      <c r="K374" s="36">
        <f t="shared" si="6"/>
        <v>0</v>
      </c>
    </row>
    <row r="375" spans="2:11" ht="13.5" customHeight="1">
      <c r="B375" s="106">
        <v>29</v>
      </c>
      <c r="C375" s="30" t="s">
        <v>164</v>
      </c>
      <c r="D375" s="94"/>
      <c r="E375" s="95"/>
      <c r="F375" s="96"/>
      <c r="G375" s="33" t="s">
        <v>336</v>
      </c>
      <c r="H375" s="113">
        <v>7700</v>
      </c>
      <c r="I375" s="124">
        <v>7700</v>
      </c>
      <c r="J375" s="124">
        <v>5581</v>
      </c>
      <c r="K375" s="36">
        <f>I375-J375</f>
        <v>2119</v>
      </c>
    </row>
    <row r="376" spans="2:11" ht="13.5" customHeight="1">
      <c r="B376" s="106">
        <v>29</v>
      </c>
      <c r="C376" s="30" t="s">
        <v>175</v>
      </c>
      <c r="D376" s="94"/>
      <c r="E376" s="95"/>
      <c r="F376" s="96"/>
      <c r="G376" s="33" t="s">
        <v>337</v>
      </c>
      <c r="H376" s="113">
        <v>1400</v>
      </c>
      <c r="I376" s="124">
        <v>1400</v>
      </c>
      <c r="J376" s="124">
        <v>0</v>
      </c>
      <c r="K376" s="36">
        <f t="shared" si="6"/>
        <v>1400</v>
      </c>
    </row>
    <row r="377" spans="2:11" ht="13.5" customHeight="1">
      <c r="B377" s="106">
        <v>29</v>
      </c>
      <c r="C377" s="30" t="s">
        <v>215</v>
      </c>
      <c r="D377" s="94"/>
      <c r="E377" s="95"/>
      <c r="F377" s="96"/>
      <c r="G377" s="33" t="s">
        <v>338</v>
      </c>
      <c r="H377" s="34">
        <f>SUM(H378:H380)</f>
        <v>0</v>
      </c>
      <c r="I377" s="35">
        <f>SUM(I378:I380)</f>
        <v>0</v>
      </c>
      <c r="J377" s="35">
        <f>SUM(J378:J380)</f>
        <v>0</v>
      </c>
      <c r="K377" s="36">
        <f t="shared" si="6"/>
        <v>0</v>
      </c>
    </row>
    <row r="378" spans="2:11" ht="13.5" customHeight="1">
      <c r="B378" s="71">
        <v>29</v>
      </c>
      <c r="C378" s="38" t="s">
        <v>215</v>
      </c>
      <c r="D378" s="39" t="s">
        <v>22</v>
      </c>
      <c r="E378" s="89"/>
      <c r="F378" s="75"/>
      <c r="G378" s="41" t="s">
        <v>339</v>
      </c>
      <c r="H378" s="48">
        <v>0</v>
      </c>
      <c r="I378" s="48">
        <v>0</v>
      </c>
      <c r="J378" s="48">
        <v>0</v>
      </c>
      <c r="K378" s="44">
        <f t="shared" si="6"/>
        <v>0</v>
      </c>
    </row>
    <row r="379" spans="2:11" ht="13.5" customHeight="1">
      <c r="B379" s="71">
        <v>29</v>
      </c>
      <c r="C379" s="38" t="s">
        <v>215</v>
      </c>
      <c r="D379" s="39" t="s">
        <v>25</v>
      </c>
      <c r="E379" s="89"/>
      <c r="F379" s="75"/>
      <c r="G379" s="41" t="s">
        <v>340</v>
      </c>
      <c r="H379" s="48">
        <v>0</v>
      </c>
      <c r="I379" s="48">
        <v>0</v>
      </c>
      <c r="J379" s="48">
        <v>0</v>
      </c>
      <c r="K379" s="44">
        <f t="shared" si="6"/>
        <v>0</v>
      </c>
    </row>
    <row r="380" spans="2:11" ht="13.5" customHeight="1">
      <c r="B380" s="71">
        <v>29</v>
      </c>
      <c r="C380" s="38" t="s">
        <v>215</v>
      </c>
      <c r="D380" s="39" t="s">
        <v>59</v>
      </c>
      <c r="E380" s="89"/>
      <c r="F380" s="75"/>
      <c r="G380" s="41" t="s">
        <v>173</v>
      </c>
      <c r="H380" s="48">
        <v>0</v>
      </c>
      <c r="I380" s="48">
        <v>0</v>
      </c>
      <c r="J380" s="48">
        <v>0</v>
      </c>
      <c r="K380" s="44">
        <f t="shared" si="6"/>
        <v>0</v>
      </c>
    </row>
    <row r="381" spans="2:11" ht="13.5" customHeight="1">
      <c r="B381" s="106">
        <v>29</v>
      </c>
      <c r="C381" s="30" t="s">
        <v>225</v>
      </c>
      <c r="D381" s="94"/>
      <c r="E381" s="95"/>
      <c r="F381" s="96"/>
      <c r="G381" s="33" t="s">
        <v>341</v>
      </c>
      <c r="H381" s="34">
        <f>SUM(H382:H383)</f>
        <v>3500</v>
      </c>
      <c r="I381" s="35">
        <f>SUM(I382:I383)</f>
        <v>3500</v>
      </c>
      <c r="J381" s="35">
        <f>SUM(J382:J383)</f>
        <v>0</v>
      </c>
      <c r="K381" s="36">
        <f t="shared" si="6"/>
        <v>3500</v>
      </c>
    </row>
    <row r="382" spans="2:11" ht="13.5" customHeight="1">
      <c r="B382" s="71">
        <v>29</v>
      </c>
      <c r="C382" s="38" t="s">
        <v>225</v>
      </c>
      <c r="D382" s="39" t="s">
        <v>22</v>
      </c>
      <c r="E382" s="89"/>
      <c r="F382" s="75"/>
      <c r="G382" s="41" t="s">
        <v>342</v>
      </c>
      <c r="H382" s="48">
        <v>3500</v>
      </c>
      <c r="I382" s="49">
        <v>3500</v>
      </c>
      <c r="J382" s="49">
        <v>0</v>
      </c>
      <c r="K382" s="44">
        <f t="shared" si="6"/>
        <v>3500</v>
      </c>
    </row>
    <row r="383" spans="2:11" ht="13.5" customHeight="1">
      <c r="B383" s="71">
        <v>29</v>
      </c>
      <c r="C383" s="38" t="s">
        <v>225</v>
      </c>
      <c r="D383" s="39" t="s">
        <v>25</v>
      </c>
      <c r="E383" s="89"/>
      <c r="F383" s="75"/>
      <c r="G383" s="41" t="s">
        <v>343</v>
      </c>
      <c r="H383" s="48">
        <v>0</v>
      </c>
      <c r="I383" s="49">
        <v>0</v>
      </c>
      <c r="J383" s="49">
        <v>0</v>
      </c>
      <c r="K383" s="44">
        <f t="shared" si="6"/>
        <v>0</v>
      </c>
    </row>
    <row r="384" spans="2:11" ht="13.5" customHeight="1">
      <c r="B384" s="106">
        <v>29</v>
      </c>
      <c r="C384" s="30" t="s">
        <v>234</v>
      </c>
      <c r="D384" s="94"/>
      <c r="E384" s="95"/>
      <c r="F384" s="96"/>
      <c r="G384" s="33" t="s">
        <v>344</v>
      </c>
      <c r="H384" s="34">
        <f>SUM(H385:H386)</f>
        <v>700</v>
      </c>
      <c r="I384" s="35">
        <f>SUM(I385:I386)</f>
        <v>700</v>
      </c>
      <c r="J384" s="35">
        <f>SUM(J385:J386)</f>
        <v>0</v>
      </c>
      <c r="K384" s="36">
        <f t="shared" si="6"/>
        <v>700</v>
      </c>
    </row>
    <row r="385" spans="2:11" ht="13.5" customHeight="1">
      <c r="B385" s="71">
        <v>29</v>
      </c>
      <c r="C385" s="38" t="s">
        <v>234</v>
      </c>
      <c r="D385" s="39" t="s">
        <v>22</v>
      </c>
      <c r="E385" s="89"/>
      <c r="F385" s="75"/>
      <c r="G385" s="41" t="s">
        <v>345</v>
      </c>
      <c r="H385" s="48">
        <v>700</v>
      </c>
      <c r="I385" s="49">
        <v>700</v>
      </c>
      <c r="J385" s="49">
        <v>0</v>
      </c>
      <c r="K385" s="44">
        <f t="shared" si="6"/>
        <v>700</v>
      </c>
    </row>
    <row r="386" spans="2:11" ht="13.5" customHeight="1">
      <c r="B386" s="71">
        <v>29</v>
      </c>
      <c r="C386" s="38" t="s">
        <v>234</v>
      </c>
      <c r="D386" s="39" t="s">
        <v>25</v>
      </c>
      <c r="E386" s="89"/>
      <c r="F386" s="75"/>
      <c r="G386" s="41" t="s">
        <v>346</v>
      </c>
      <c r="H386" s="48">
        <v>0</v>
      </c>
      <c r="I386" s="48">
        <v>0</v>
      </c>
      <c r="J386" s="48">
        <v>0</v>
      </c>
      <c r="K386" s="44">
        <f t="shared" si="6"/>
        <v>0</v>
      </c>
    </row>
    <row r="387" spans="2:11" ht="13.5" customHeight="1">
      <c r="B387" s="106">
        <v>29</v>
      </c>
      <c r="C387" s="30" t="s">
        <v>347</v>
      </c>
      <c r="D387" s="31"/>
      <c r="E387" s="95"/>
      <c r="F387" s="96"/>
      <c r="G387" s="33" t="s">
        <v>348</v>
      </c>
      <c r="H387" s="113">
        <v>0</v>
      </c>
      <c r="I387" s="113">
        <v>0</v>
      </c>
      <c r="J387" s="113">
        <v>0</v>
      </c>
      <c r="K387" s="36">
        <f t="shared" si="6"/>
        <v>0</v>
      </c>
    </row>
    <row r="388" spans="2:11" ht="13.5" customHeight="1">
      <c r="B388" s="100"/>
      <c r="C388" s="38"/>
      <c r="D388" s="102"/>
      <c r="E388" s="89"/>
      <c r="F388" s="75"/>
      <c r="G388" s="47"/>
      <c r="H388" s="42"/>
      <c r="I388" s="50"/>
      <c r="J388" s="50"/>
      <c r="K388" s="44">
        <f t="shared" si="6"/>
        <v>0</v>
      </c>
    </row>
    <row r="389" spans="2:11" ht="13.5" customHeight="1">
      <c r="B389" s="108">
        <v>30</v>
      </c>
      <c r="C389" s="22"/>
      <c r="D389" s="104"/>
      <c r="E389" s="103"/>
      <c r="F389" s="105"/>
      <c r="G389" s="25" t="s">
        <v>349</v>
      </c>
      <c r="H389" s="78">
        <f>SUM(H390+H394+H395+H396)</f>
        <v>0</v>
      </c>
      <c r="I389" s="79">
        <f>SUM(I390+I394+I395+I396)</f>
        <v>0</v>
      </c>
      <c r="J389" s="79">
        <f>SUM(J390+J394+J395+J396)</f>
        <v>0</v>
      </c>
      <c r="K389" s="80">
        <f t="shared" si="6"/>
        <v>0</v>
      </c>
    </row>
    <row r="390" spans="2:11" ht="13.5" customHeight="1">
      <c r="B390" s="106">
        <v>30</v>
      </c>
      <c r="C390" s="30" t="s">
        <v>20</v>
      </c>
      <c r="D390" s="94"/>
      <c r="E390" s="95"/>
      <c r="F390" s="96"/>
      <c r="G390" s="33" t="s">
        <v>350</v>
      </c>
      <c r="H390" s="34">
        <f>SUM(H391:H393)</f>
        <v>0</v>
      </c>
      <c r="I390" s="35">
        <f>SUM(I391:I393)</f>
        <v>0</v>
      </c>
      <c r="J390" s="35">
        <f>SUM(J391:J393)</f>
        <v>0</v>
      </c>
      <c r="K390" s="36">
        <f t="shared" si="6"/>
        <v>0</v>
      </c>
    </row>
    <row r="391" spans="2:11" ht="13.5" customHeight="1">
      <c r="B391" s="71">
        <v>30</v>
      </c>
      <c r="C391" s="38" t="s">
        <v>20</v>
      </c>
      <c r="D391" s="39" t="s">
        <v>22</v>
      </c>
      <c r="E391" s="89"/>
      <c r="F391" s="75"/>
      <c r="G391" s="41" t="s">
        <v>351</v>
      </c>
      <c r="H391" s="48">
        <v>0</v>
      </c>
      <c r="I391" s="48">
        <v>0</v>
      </c>
      <c r="J391" s="48">
        <v>0</v>
      </c>
      <c r="K391" s="44">
        <f t="shared" si="6"/>
        <v>0</v>
      </c>
    </row>
    <row r="392" spans="2:11" ht="13.5" customHeight="1">
      <c r="B392" s="71">
        <v>30</v>
      </c>
      <c r="C392" s="38" t="s">
        <v>20</v>
      </c>
      <c r="D392" s="39" t="s">
        <v>29</v>
      </c>
      <c r="E392" s="89"/>
      <c r="F392" s="75"/>
      <c r="G392" s="41" t="s">
        <v>352</v>
      </c>
      <c r="H392" s="48">
        <v>0</v>
      </c>
      <c r="I392" s="48">
        <v>0</v>
      </c>
      <c r="J392" s="48">
        <v>0</v>
      </c>
      <c r="K392" s="44">
        <f t="shared" si="6"/>
        <v>0</v>
      </c>
    </row>
    <row r="393" spans="2:11" ht="13.5" customHeight="1">
      <c r="B393" s="71">
        <v>30</v>
      </c>
      <c r="C393" s="38" t="s">
        <v>20</v>
      </c>
      <c r="D393" s="39" t="s">
        <v>59</v>
      </c>
      <c r="E393" s="89"/>
      <c r="F393" s="75"/>
      <c r="G393" s="41" t="s">
        <v>214</v>
      </c>
      <c r="H393" s="48">
        <v>0</v>
      </c>
      <c r="I393" s="48">
        <v>0</v>
      </c>
      <c r="J393" s="48">
        <v>0</v>
      </c>
      <c r="K393" s="44">
        <f t="shared" si="6"/>
        <v>0</v>
      </c>
    </row>
    <row r="394" spans="2:11" ht="13.5" customHeight="1">
      <c r="B394" s="106">
        <v>30</v>
      </c>
      <c r="C394" s="30" t="s">
        <v>148</v>
      </c>
      <c r="D394" s="94"/>
      <c r="E394" s="95"/>
      <c r="F394" s="96"/>
      <c r="G394" s="33" t="s">
        <v>353</v>
      </c>
      <c r="H394" s="113">
        <v>0</v>
      </c>
      <c r="I394" s="113">
        <v>0</v>
      </c>
      <c r="J394" s="113">
        <v>0</v>
      </c>
      <c r="K394" s="36">
        <f t="shared" si="6"/>
        <v>0</v>
      </c>
    </row>
    <row r="395" spans="2:11" ht="13.5" customHeight="1">
      <c r="B395" s="106">
        <v>30</v>
      </c>
      <c r="C395" s="30" t="s">
        <v>164</v>
      </c>
      <c r="D395" s="31"/>
      <c r="E395" s="95"/>
      <c r="F395" s="96"/>
      <c r="G395" s="33" t="s">
        <v>354</v>
      </c>
      <c r="H395" s="113">
        <v>0</v>
      </c>
      <c r="I395" s="113">
        <v>0</v>
      </c>
      <c r="J395" s="113">
        <v>0</v>
      </c>
      <c r="K395" s="36">
        <f t="shared" si="6"/>
        <v>0</v>
      </c>
    </row>
    <row r="396" spans="2:11" ht="13.5" customHeight="1">
      <c r="B396" s="106">
        <v>30</v>
      </c>
      <c r="C396" s="30" t="s">
        <v>347</v>
      </c>
      <c r="D396" s="31"/>
      <c r="E396" s="95"/>
      <c r="F396" s="96"/>
      <c r="G396" s="33" t="s">
        <v>355</v>
      </c>
      <c r="H396" s="113">
        <v>0</v>
      </c>
      <c r="I396" s="113">
        <v>0</v>
      </c>
      <c r="J396" s="113">
        <v>0</v>
      </c>
      <c r="K396" s="36">
        <f t="shared" si="6"/>
        <v>0</v>
      </c>
    </row>
    <row r="397" spans="2:11" ht="13.5" customHeight="1">
      <c r="B397" s="100"/>
      <c r="C397" s="38"/>
      <c r="D397" s="102"/>
      <c r="E397" s="89"/>
      <c r="F397" s="75"/>
      <c r="G397" s="47"/>
      <c r="H397" s="42"/>
      <c r="I397" s="50"/>
      <c r="J397" s="50"/>
      <c r="K397" s="44">
        <f t="shared" si="6"/>
        <v>0</v>
      </c>
    </row>
    <row r="398" spans="2:11" ht="13.5" customHeight="1">
      <c r="B398" s="108">
        <v>31</v>
      </c>
      <c r="C398" s="22"/>
      <c r="D398" s="104"/>
      <c r="E398" s="103"/>
      <c r="F398" s="105"/>
      <c r="G398" s="25" t="s">
        <v>356</v>
      </c>
      <c r="H398" s="78">
        <f>SUM(H399+H402+H411)</f>
        <v>65000</v>
      </c>
      <c r="I398" s="79">
        <f>SUM(I399+I402+I411)</f>
        <v>32000</v>
      </c>
      <c r="J398" s="79">
        <f>SUM(J399+J402+J411)</f>
        <v>0</v>
      </c>
      <c r="K398" s="80">
        <f t="shared" si="6"/>
        <v>32000</v>
      </c>
    </row>
    <row r="399" spans="2:11" ht="13.5" customHeight="1">
      <c r="B399" s="106">
        <v>31</v>
      </c>
      <c r="C399" s="30" t="s">
        <v>20</v>
      </c>
      <c r="D399" s="94"/>
      <c r="E399" s="95"/>
      <c r="F399" s="96"/>
      <c r="G399" s="33" t="s">
        <v>357</v>
      </c>
      <c r="H399" s="34">
        <f>SUM(H400:H401)</f>
        <v>0</v>
      </c>
      <c r="I399" s="35">
        <f>SUM(I400:I401)</f>
        <v>0</v>
      </c>
      <c r="J399" s="35">
        <f>SUM(J400:J401)</f>
        <v>0</v>
      </c>
      <c r="K399" s="36">
        <f aca="true" t="shared" si="7" ref="K399:K446">I399-J399</f>
        <v>0</v>
      </c>
    </row>
    <row r="400" spans="2:11" ht="13.5" customHeight="1">
      <c r="B400" s="71">
        <v>31</v>
      </c>
      <c r="C400" s="38" t="s">
        <v>20</v>
      </c>
      <c r="D400" s="39" t="s">
        <v>22</v>
      </c>
      <c r="E400" s="89"/>
      <c r="F400" s="75"/>
      <c r="G400" s="41" t="s">
        <v>358</v>
      </c>
      <c r="H400" s="48">
        <v>0</v>
      </c>
      <c r="I400" s="48">
        <v>0</v>
      </c>
      <c r="J400" s="48">
        <v>0</v>
      </c>
      <c r="K400" s="44">
        <f t="shared" si="7"/>
        <v>0</v>
      </c>
    </row>
    <row r="401" spans="2:11" ht="13.5" customHeight="1">
      <c r="B401" s="71">
        <v>31</v>
      </c>
      <c r="C401" s="38" t="s">
        <v>20</v>
      </c>
      <c r="D401" s="39" t="s">
        <v>25</v>
      </c>
      <c r="E401" s="89"/>
      <c r="F401" s="75"/>
      <c r="G401" s="41" t="s">
        <v>359</v>
      </c>
      <c r="H401" s="48">
        <v>0</v>
      </c>
      <c r="I401" s="48">
        <v>0</v>
      </c>
      <c r="J401" s="48">
        <v>0</v>
      </c>
      <c r="K401" s="44">
        <f t="shared" si="7"/>
        <v>0</v>
      </c>
    </row>
    <row r="402" spans="2:11" ht="13.5" customHeight="1">
      <c r="B402" s="106">
        <v>31</v>
      </c>
      <c r="C402" s="30" t="s">
        <v>148</v>
      </c>
      <c r="D402" s="94"/>
      <c r="E402" s="95"/>
      <c r="F402" s="96"/>
      <c r="G402" s="33" t="s">
        <v>360</v>
      </c>
      <c r="H402" s="34">
        <f>SUM(H403:H410)</f>
        <v>0</v>
      </c>
      <c r="I402" s="35">
        <f>SUM(I403:I410)</f>
        <v>0</v>
      </c>
      <c r="J402" s="35">
        <f>SUM(J403:J410)</f>
        <v>0</v>
      </c>
      <c r="K402" s="36">
        <f t="shared" si="7"/>
        <v>0</v>
      </c>
    </row>
    <row r="403" spans="2:11" ht="13.5" customHeight="1">
      <c r="B403" s="71">
        <v>31</v>
      </c>
      <c r="C403" s="38" t="s">
        <v>148</v>
      </c>
      <c r="D403" s="39" t="s">
        <v>22</v>
      </c>
      <c r="E403" s="89"/>
      <c r="F403" s="75"/>
      <c r="G403" s="41" t="s">
        <v>358</v>
      </c>
      <c r="H403" s="48">
        <v>0</v>
      </c>
      <c r="I403" s="48">
        <v>0</v>
      </c>
      <c r="J403" s="48">
        <v>0</v>
      </c>
      <c r="K403" s="44">
        <f t="shared" si="7"/>
        <v>0</v>
      </c>
    </row>
    <row r="404" spans="2:11" ht="13.5" customHeight="1">
      <c r="B404" s="71">
        <v>31</v>
      </c>
      <c r="C404" s="38" t="s">
        <v>148</v>
      </c>
      <c r="D404" s="39" t="s">
        <v>25</v>
      </c>
      <c r="E404" s="89"/>
      <c r="F404" s="75"/>
      <c r="G404" s="41" t="s">
        <v>359</v>
      </c>
      <c r="H404" s="48">
        <v>0</v>
      </c>
      <c r="I404" s="49">
        <v>0</v>
      </c>
      <c r="J404" s="49">
        <v>0</v>
      </c>
      <c r="K404" s="44">
        <f t="shared" si="7"/>
        <v>0</v>
      </c>
    </row>
    <row r="405" spans="2:11" ht="13.5" customHeight="1">
      <c r="B405" s="71">
        <v>31</v>
      </c>
      <c r="C405" s="38" t="s">
        <v>148</v>
      </c>
      <c r="D405" s="39" t="s">
        <v>29</v>
      </c>
      <c r="E405" s="89"/>
      <c r="F405" s="75"/>
      <c r="G405" s="41" t="s">
        <v>361</v>
      </c>
      <c r="H405" s="48">
        <v>0</v>
      </c>
      <c r="I405" s="48">
        <v>0</v>
      </c>
      <c r="J405" s="48">
        <v>0</v>
      </c>
      <c r="K405" s="44">
        <f t="shared" si="7"/>
        <v>0</v>
      </c>
    </row>
    <row r="406" spans="2:11" ht="13.5" customHeight="1">
      <c r="B406" s="71">
        <v>31</v>
      </c>
      <c r="C406" s="38" t="s">
        <v>148</v>
      </c>
      <c r="D406" s="39" t="s">
        <v>33</v>
      </c>
      <c r="E406" s="89"/>
      <c r="F406" s="75"/>
      <c r="G406" s="41" t="s">
        <v>362</v>
      </c>
      <c r="H406" s="48">
        <v>0</v>
      </c>
      <c r="I406" s="48">
        <v>0</v>
      </c>
      <c r="J406" s="48">
        <v>0</v>
      </c>
      <c r="K406" s="44">
        <f t="shared" si="7"/>
        <v>0</v>
      </c>
    </row>
    <row r="407" spans="2:11" ht="13.5" customHeight="1">
      <c r="B407" s="71">
        <v>31</v>
      </c>
      <c r="C407" s="38" t="s">
        <v>148</v>
      </c>
      <c r="D407" s="39" t="s">
        <v>54</v>
      </c>
      <c r="E407" s="89"/>
      <c r="F407" s="75"/>
      <c r="G407" s="41" t="s">
        <v>363</v>
      </c>
      <c r="H407" s="48">
        <v>0</v>
      </c>
      <c r="I407" s="48">
        <v>0</v>
      </c>
      <c r="J407" s="48">
        <v>0</v>
      </c>
      <c r="K407" s="44">
        <f t="shared" si="7"/>
        <v>0</v>
      </c>
    </row>
    <row r="408" spans="2:11" ht="13.5" customHeight="1">
      <c r="B408" s="71">
        <v>31</v>
      </c>
      <c r="C408" s="38" t="s">
        <v>148</v>
      </c>
      <c r="D408" s="39" t="s">
        <v>56</v>
      </c>
      <c r="E408" s="89"/>
      <c r="F408" s="75"/>
      <c r="G408" s="41" t="s">
        <v>364</v>
      </c>
      <c r="H408" s="48">
        <v>0</v>
      </c>
      <c r="I408" s="48">
        <v>0</v>
      </c>
      <c r="J408" s="48">
        <v>0</v>
      </c>
      <c r="K408" s="44">
        <f t="shared" si="7"/>
        <v>0</v>
      </c>
    </row>
    <row r="409" spans="2:11" ht="13.5" customHeight="1">
      <c r="B409" s="71">
        <v>31</v>
      </c>
      <c r="C409" s="38" t="s">
        <v>148</v>
      </c>
      <c r="D409" s="39" t="s">
        <v>39</v>
      </c>
      <c r="E409" s="89"/>
      <c r="F409" s="75"/>
      <c r="G409" s="41" t="s">
        <v>365</v>
      </c>
      <c r="H409" s="48">
        <v>0</v>
      </c>
      <c r="I409" s="48">
        <v>0</v>
      </c>
      <c r="J409" s="48">
        <v>0</v>
      </c>
      <c r="K409" s="44">
        <f t="shared" si="7"/>
        <v>0</v>
      </c>
    </row>
    <row r="410" spans="2:11" ht="13.5" customHeight="1">
      <c r="B410" s="71">
        <v>31</v>
      </c>
      <c r="C410" s="38" t="s">
        <v>148</v>
      </c>
      <c r="D410" s="39" t="s">
        <v>59</v>
      </c>
      <c r="E410" s="89"/>
      <c r="F410" s="75"/>
      <c r="G410" s="41" t="s">
        <v>366</v>
      </c>
      <c r="H410" s="48">
        <v>0</v>
      </c>
      <c r="I410" s="48">
        <v>0</v>
      </c>
      <c r="J410" s="48">
        <v>0</v>
      </c>
      <c r="K410" s="44">
        <f t="shared" si="7"/>
        <v>0</v>
      </c>
    </row>
    <row r="411" spans="2:11" ht="13.5" customHeight="1">
      <c r="B411" s="106">
        <v>31</v>
      </c>
      <c r="C411" s="30" t="s">
        <v>164</v>
      </c>
      <c r="D411" s="94"/>
      <c r="E411" s="95"/>
      <c r="F411" s="96"/>
      <c r="G411" s="33" t="s">
        <v>367</v>
      </c>
      <c r="H411" s="34">
        <f>SUM(H412:H414)</f>
        <v>65000</v>
      </c>
      <c r="I411" s="35">
        <f>SUM(I412:I414)</f>
        <v>32000</v>
      </c>
      <c r="J411" s="35">
        <f>SUM(J412:J414)</f>
        <v>0</v>
      </c>
      <c r="K411" s="36">
        <f t="shared" si="7"/>
        <v>32000</v>
      </c>
    </row>
    <row r="412" spans="2:11" ht="13.5" customHeight="1">
      <c r="B412" s="71">
        <v>31</v>
      </c>
      <c r="C412" s="38" t="s">
        <v>164</v>
      </c>
      <c r="D412" s="39" t="s">
        <v>22</v>
      </c>
      <c r="E412" s="89"/>
      <c r="F412" s="75"/>
      <c r="G412" s="41" t="s">
        <v>358</v>
      </c>
      <c r="H412" s="48">
        <v>0</v>
      </c>
      <c r="I412" s="49">
        <v>0</v>
      </c>
      <c r="J412" s="49">
        <v>0</v>
      </c>
      <c r="K412" s="44">
        <f t="shared" si="7"/>
        <v>0</v>
      </c>
    </row>
    <row r="413" spans="2:11" ht="13.5" customHeight="1">
      <c r="B413" s="71">
        <v>31</v>
      </c>
      <c r="C413" s="38" t="s">
        <v>164</v>
      </c>
      <c r="D413" s="39" t="s">
        <v>25</v>
      </c>
      <c r="E413" s="89"/>
      <c r="F413" s="75"/>
      <c r="G413" s="41" t="s">
        <v>359</v>
      </c>
      <c r="H413" s="48">
        <v>2000</v>
      </c>
      <c r="I413" s="49">
        <v>2000</v>
      </c>
      <c r="J413" s="49">
        <v>0</v>
      </c>
      <c r="K413" s="44">
        <f t="shared" si="7"/>
        <v>2000</v>
      </c>
    </row>
    <row r="414" spans="2:11" ht="13.5" customHeight="1">
      <c r="B414" s="71">
        <v>31</v>
      </c>
      <c r="C414" s="38" t="s">
        <v>164</v>
      </c>
      <c r="D414" s="39" t="s">
        <v>29</v>
      </c>
      <c r="E414" s="89"/>
      <c r="F414" s="75"/>
      <c r="G414" s="41" t="s">
        <v>368</v>
      </c>
      <c r="H414" s="48">
        <v>63000</v>
      </c>
      <c r="I414" s="49">
        <v>30000</v>
      </c>
      <c r="J414" s="49">
        <v>0</v>
      </c>
      <c r="K414" s="44">
        <f t="shared" si="7"/>
        <v>30000</v>
      </c>
    </row>
    <row r="415" spans="2:11" ht="13.5" customHeight="1">
      <c r="B415" s="100"/>
      <c r="C415" s="101"/>
      <c r="D415" s="39"/>
      <c r="E415" s="89"/>
      <c r="F415" s="75"/>
      <c r="G415" s="47"/>
      <c r="H415" s="42"/>
      <c r="I415" s="50"/>
      <c r="J415" s="50"/>
      <c r="K415" s="44">
        <f t="shared" si="7"/>
        <v>0</v>
      </c>
    </row>
    <row r="416" spans="2:11" ht="13.5" customHeight="1">
      <c r="B416" s="108">
        <v>32</v>
      </c>
      <c r="C416" s="22"/>
      <c r="D416" s="104"/>
      <c r="E416" s="103"/>
      <c r="F416" s="105"/>
      <c r="G416" s="25" t="s">
        <v>369</v>
      </c>
      <c r="H416" s="78">
        <f>SUM(H417:H420)</f>
        <v>0</v>
      </c>
      <c r="I416" s="79">
        <f>SUM(I417:I420)</f>
        <v>0</v>
      </c>
      <c r="J416" s="79">
        <f>SUM(J417:J420)</f>
        <v>0</v>
      </c>
      <c r="K416" s="80">
        <f t="shared" si="7"/>
        <v>0</v>
      </c>
    </row>
    <row r="417" spans="2:11" ht="13.5" customHeight="1">
      <c r="B417" s="106">
        <v>32</v>
      </c>
      <c r="C417" s="30" t="s">
        <v>148</v>
      </c>
      <c r="D417" s="31"/>
      <c r="E417" s="95"/>
      <c r="F417" s="96"/>
      <c r="G417" s="33" t="s">
        <v>370</v>
      </c>
      <c r="H417" s="113">
        <v>0</v>
      </c>
      <c r="I417" s="113">
        <v>0</v>
      </c>
      <c r="J417" s="113">
        <v>0</v>
      </c>
      <c r="K417" s="36">
        <f t="shared" si="7"/>
        <v>0</v>
      </c>
    </row>
    <row r="418" spans="2:11" ht="13.5" customHeight="1">
      <c r="B418" s="106">
        <v>32</v>
      </c>
      <c r="C418" s="30" t="s">
        <v>225</v>
      </c>
      <c r="D418" s="94"/>
      <c r="E418" s="95"/>
      <c r="F418" s="96"/>
      <c r="G418" s="33" t="s">
        <v>371</v>
      </c>
      <c r="H418" s="113">
        <v>0</v>
      </c>
      <c r="I418" s="113">
        <v>0</v>
      </c>
      <c r="J418" s="113">
        <v>0</v>
      </c>
      <c r="K418" s="36">
        <f t="shared" si="7"/>
        <v>0</v>
      </c>
    </row>
    <row r="419" spans="2:11" ht="13.5" customHeight="1">
      <c r="B419" s="106">
        <v>32</v>
      </c>
      <c r="C419" s="30" t="s">
        <v>234</v>
      </c>
      <c r="D419" s="94"/>
      <c r="E419" s="95"/>
      <c r="F419" s="96"/>
      <c r="G419" s="33" t="s">
        <v>372</v>
      </c>
      <c r="H419" s="113">
        <v>0</v>
      </c>
      <c r="I419" s="113">
        <v>0</v>
      </c>
      <c r="J419" s="113">
        <v>0</v>
      </c>
      <c r="K419" s="36">
        <f t="shared" si="7"/>
        <v>0</v>
      </c>
    </row>
    <row r="420" spans="2:11" ht="13.5" customHeight="1">
      <c r="B420" s="106">
        <v>32</v>
      </c>
      <c r="C420" s="30" t="s">
        <v>347</v>
      </c>
      <c r="D420" s="94"/>
      <c r="E420" s="95"/>
      <c r="F420" s="96"/>
      <c r="G420" s="33" t="s">
        <v>373</v>
      </c>
      <c r="H420" s="113">
        <v>0</v>
      </c>
      <c r="I420" s="113">
        <v>0</v>
      </c>
      <c r="J420" s="113">
        <v>0</v>
      </c>
      <c r="K420" s="36">
        <f t="shared" si="7"/>
        <v>0</v>
      </c>
    </row>
    <row r="421" spans="2:11" ht="13.5" customHeight="1">
      <c r="B421" s="100"/>
      <c r="C421" s="38"/>
      <c r="D421" s="102"/>
      <c r="E421" s="89"/>
      <c r="F421" s="75"/>
      <c r="G421" s="47"/>
      <c r="H421" s="42"/>
      <c r="I421" s="50"/>
      <c r="J421" s="50"/>
      <c r="K421" s="44">
        <f t="shared" si="7"/>
        <v>0</v>
      </c>
    </row>
    <row r="422" spans="2:11" ht="13.5" customHeight="1">
      <c r="B422" s="21">
        <v>33</v>
      </c>
      <c r="C422" s="103"/>
      <c r="D422" s="104"/>
      <c r="E422" s="114"/>
      <c r="F422" s="105"/>
      <c r="G422" s="25" t="s">
        <v>374</v>
      </c>
      <c r="H422" s="78">
        <f>SUM(H423+H424)</f>
        <v>0</v>
      </c>
      <c r="I422" s="79">
        <f>SUM(I423+I424)</f>
        <v>0</v>
      </c>
      <c r="J422" s="79">
        <f>SUM(J423+J424)</f>
        <v>0</v>
      </c>
      <c r="K422" s="80">
        <f t="shared" si="7"/>
        <v>0</v>
      </c>
    </row>
    <row r="423" spans="2:11" ht="13.5" customHeight="1">
      <c r="B423" s="29">
        <v>33</v>
      </c>
      <c r="C423" s="30" t="s">
        <v>20</v>
      </c>
      <c r="D423" s="94"/>
      <c r="E423" s="95"/>
      <c r="F423" s="96"/>
      <c r="G423" s="33" t="s">
        <v>282</v>
      </c>
      <c r="H423" s="113">
        <v>0</v>
      </c>
      <c r="I423" s="124">
        <v>0</v>
      </c>
      <c r="J423" s="124">
        <v>0</v>
      </c>
      <c r="K423" s="36">
        <f t="shared" si="7"/>
        <v>0</v>
      </c>
    </row>
    <row r="424" spans="2:11" ht="13.5" customHeight="1">
      <c r="B424" s="29">
        <v>33</v>
      </c>
      <c r="C424" s="30" t="s">
        <v>164</v>
      </c>
      <c r="D424" s="94"/>
      <c r="E424" s="95"/>
      <c r="F424" s="96"/>
      <c r="G424" s="33" t="s">
        <v>293</v>
      </c>
      <c r="H424" s="34">
        <f>SUM(H425+H430)</f>
        <v>0</v>
      </c>
      <c r="I424" s="35">
        <f>SUM(I425+I430)</f>
        <v>0</v>
      </c>
      <c r="J424" s="35">
        <f>SUM(J425+J430)</f>
        <v>0</v>
      </c>
      <c r="K424" s="36">
        <f t="shared" si="7"/>
        <v>0</v>
      </c>
    </row>
    <row r="425" spans="2:11" ht="13.5" customHeight="1">
      <c r="B425" s="37" t="s">
        <v>375</v>
      </c>
      <c r="C425" s="38" t="s">
        <v>164</v>
      </c>
      <c r="D425" s="39" t="s">
        <v>22</v>
      </c>
      <c r="E425" s="125"/>
      <c r="F425" s="112"/>
      <c r="G425" s="41" t="s">
        <v>376</v>
      </c>
      <c r="H425" s="42">
        <f>SUM(H426:H429)</f>
        <v>0</v>
      </c>
      <c r="I425" s="50">
        <f>SUM(I426:I429)</f>
        <v>0</v>
      </c>
      <c r="J425" s="50">
        <f>SUM(J426:J429)</f>
        <v>0</v>
      </c>
      <c r="K425" s="44">
        <f t="shared" si="7"/>
        <v>0</v>
      </c>
    </row>
    <row r="426" spans="2:11" ht="13.5" customHeight="1">
      <c r="B426" s="37"/>
      <c r="C426" s="38"/>
      <c r="D426" s="39"/>
      <c r="E426" s="45" t="s">
        <v>22</v>
      </c>
      <c r="F426" s="112"/>
      <c r="G426" s="47" t="s">
        <v>377</v>
      </c>
      <c r="H426" s="48">
        <v>0</v>
      </c>
      <c r="I426" s="48">
        <v>0</v>
      </c>
      <c r="J426" s="48">
        <v>0</v>
      </c>
      <c r="K426" s="44">
        <f t="shared" si="7"/>
        <v>0</v>
      </c>
    </row>
    <row r="427" spans="2:11" ht="13.5" customHeight="1">
      <c r="B427" s="37"/>
      <c r="C427" s="38"/>
      <c r="D427" s="39"/>
      <c r="E427" s="45" t="s">
        <v>25</v>
      </c>
      <c r="F427" s="112"/>
      <c r="G427" s="47" t="s">
        <v>378</v>
      </c>
      <c r="H427" s="48">
        <v>0</v>
      </c>
      <c r="I427" s="48">
        <v>0</v>
      </c>
      <c r="J427" s="48">
        <v>0</v>
      </c>
      <c r="K427" s="44">
        <f t="shared" si="7"/>
        <v>0</v>
      </c>
    </row>
    <row r="428" spans="2:11" ht="13.5" customHeight="1">
      <c r="B428" s="37"/>
      <c r="C428" s="38"/>
      <c r="D428" s="39"/>
      <c r="E428" s="45" t="s">
        <v>29</v>
      </c>
      <c r="F428" s="112"/>
      <c r="G428" s="47" t="s">
        <v>379</v>
      </c>
      <c r="H428" s="48">
        <v>0</v>
      </c>
      <c r="I428" s="48">
        <v>0</v>
      </c>
      <c r="J428" s="48">
        <v>0</v>
      </c>
      <c r="K428" s="44">
        <f t="shared" si="7"/>
        <v>0</v>
      </c>
    </row>
    <row r="429" spans="2:11" ht="13.5" customHeight="1">
      <c r="B429" s="37"/>
      <c r="C429" s="38"/>
      <c r="D429" s="39"/>
      <c r="E429" s="45" t="s">
        <v>33</v>
      </c>
      <c r="F429" s="112"/>
      <c r="G429" s="47" t="s">
        <v>380</v>
      </c>
      <c r="H429" s="48">
        <v>0</v>
      </c>
      <c r="I429" s="48">
        <v>0</v>
      </c>
      <c r="J429" s="48">
        <v>0</v>
      </c>
      <c r="K429" s="44">
        <f t="shared" si="7"/>
        <v>0</v>
      </c>
    </row>
    <row r="430" spans="2:11" ht="13.5" customHeight="1">
      <c r="B430" s="37" t="s">
        <v>375</v>
      </c>
      <c r="C430" s="38" t="s">
        <v>164</v>
      </c>
      <c r="D430" s="39" t="s">
        <v>59</v>
      </c>
      <c r="E430" s="45"/>
      <c r="F430" s="112"/>
      <c r="G430" s="41" t="s">
        <v>312</v>
      </c>
      <c r="H430" s="48">
        <v>0</v>
      </c>
      <c r="I430" s="48">
        <v>0</v>
      </c>
      <c r="J430" s="48">
        <v>0</v>
      </c>
      <c r="K430" s="44">
        <f t="shared" si="7"/>
        <v>0</v>
      </c>
    </row>
    <row r="431" spans="2:11" ht="13.5" customHeight="1">
      <c r="B431" s="100"/>
      <c r="C431" s="101"/>
      <c r="D431" s="102"/>
      <c r="E431" s="89"/>
      <c r="F431" s="75"/>
      <c r="G431" s="47"/>
      <c r="H431" s="42"/>
      <c r="I431" s="50"/>
      <c r="J431" s="50"/>
      <c r="K431" s="44">
        <f t="shared" si="7"/>
        <v>0</v>
      </c>
    </row>
    <row r="432" spans="2:11" ht="13.5" customHeight="1">
      <c r="B432" s="21" t="s">
        <v>381</v>
      </c>
      <c r="C432" s="103"/>
      <c r="D432" s="104"/>
      <c r="E432" s="103"/>
      <c r="F432" s="105"/>
      <c r="G432" s="25" t="s">
        <v>382</v>
      </c>
      <c r="H432" s="78">
        <f>SUM(H433+H436+H439+H442)</f>
        <v>21000</v>
      </c>
      <c r="I432" s="79">
        <f>SUM(I433+I436+I439+I442)</f>
        <v>21000</v>
      </c>
      <c r="J432" s="79">
        <f>SUM(J433+J436+J439+J442)</f>
        <v>99604</v>
      </c>
      <c r="K432" s="80">
        <f t="shared" si="7"/>
        <v>-78604</v>
      </c>
    </row>
    <row r="433" spans="2:11" ht="13.5" customHeight="1">
      <c r="B433" s="29" t="s">
        <v>381</v>
      </c>
      <c r="C433" s="30" t="s">
        <v>20</v>
      </c>
      <c r="D433" s="94"/>
      <c r="E433" s="95"/>
      <c r="F433" s="96"/>
      <c r="G433" s="33" t="s">
        <v>383</v>
      </c>
      <c r="H433" s="34">
        <f>SUM(H434:H435)</f>
        <v>0</v>
      </c>
      <c r="I433" s="35">
        <f>SUM(I434:I435)</f>
        <v>0</v>
      </c>
      <c r="J433" s="35">
        <f>SUM(J434:J435)</f>
        <v>93499</v>
      </c>
      <c r="K433" s="36">
        <f t="shared" si="7"/>
        <v>-93499</v>
      </c>
    </row>
    <row r="434" spans="2:11" ht="13.5" customHeight="1">
      <c r="B434" s="37" t="s">
        <v>381</v>
      </c>
      <c r="C434" s="38" t="s">
        <v>20</v>
      </c>
      <c r="D434" s="39" t="s">
        <v>25</v>
      </c>
      <c r="E434" s="89"/>
      <c r="F434" s="75"/>
      <c r="G434" s="41" t="s">
        <v>384</v>
      </c>
      <c r="H434" s="48">
        <v>0</v>
      </c>
      <c r="I434" s="48">
        <v>0</v>
      </c>
      <c r="J434" s="48">
        <v>93499</v>
      </c>
      <c r="K434" s="44">
        <f>I434-J434</f>
        <v>-93499</v>
      </c>
    </row>
    <row r="435" spans="2:11" ht="13.5" customHeight="1">
      <c r="B435" s="37" t="s">
        <v>381</v>
      </c>
      <c r="C435" s="38" t="s">
        <v>20</v>
      </c>
      <c r="D435" s="39" t="s">
        <v>29</v>
      </c>
      <c r="E435" s="89"/>
      <c r="F435" s="75"/>
      <c r="G435" s="41" t="s">
        <v>385</v>
      </c>
      <c r="H435" s="48">
        <v>0</v>
      </c>
      <c r="I435" s="48">
        <v>0</v>
      </c>
      <c r="J435" s="48">
        <v>0</v>
      </c>
      <c r="K435" s="44">
        <f t="shared" si="7"/>
        <v>0</v>
      </c>
    </row>
    <row r="436" spans="2:11" ht="13.5" customHeight="1">
      <c r="B436" s="29" t="s">
        <v>381</v>
      </c>
      <c r="C436" s="30" t="s">
        <v>164</v>
      </c>
      <c r="D436" s="94"/>
      <c r="E436" s="95"/>
      <c r="F436" s="96"/>
      <c r="G436" s="33" t="s">
        <v>386</v>
      </c>
      <c r="H436" s="34">
        <f>SUM(H437:H438)</f>
        <v>0</v>
      </c>
      <c r="I436" s="35">
        <f>SUM(I437:I438)</f>
        <v>0</v>
      </c>
      <c r="J436" s="35">
        <f>SUM(J437:J438)</f>
        <v>0</v>
      </c>
      <c r="K436" s="36">
        <f t="shared" si="7"/>
        <v>0</v>
      </c>
    </row>
    <row r="437" spans="2:11" ht="13.5" customHeight="1">
      <c r="B437" s="37" t="s">
        <v>381</v>
      </c>
      <c r="C437" s="38" t="s">
        <v>164</v>
      </c>
      <c r="D437" s="39" t="s">
        <v>25</v>
      </c>
      <c r="E437" s="89"/>
      <c r="F437" s="75"/>
      <c r="G437" s="41" t="s">
        <v>384</v>
      </c>
      <c r="H437" s="48">
        <v>0</v>
      </c>
      <c r="I437" s="48">
        <v>0</v>
      </c>
      <c r="J437" s="48">
        <v>0</v>
      </c>
      <c r="K437" s="44">
        <f t="shared" si="7"/>
        <v>0</v>
      </c>
    </row>
    <row r="438" spans="2:11" ht="13.5" customHeight="1">
      <c r="B438" s="37" t="s">
        <v>381</v>
      </c>
      <c r="C438" s="38" t="s">
        <v>164</v>
      </c>
      <c r="D438" s="39" t="s">
        <v>29</v>
      </c>
      <c r="E438" s="89"/>
      <c r="F438" s="75"/>
      <c r="G438" s="41" t="s">
        <v>385</v>
      </c>
      <c r="H438" s="48">
        <v>0</v>
      </c>
      <c r="I438" s="48">
        <v>0</v>
      </c>
      <c r="J438" s="48">
        <v>0</v>
      </c>
      <c r="K438" s="44">
        <f t="shared" si="7"/>
        <v>0</v>
      </c>
    </row>
    <row r="439" spans="2:11" ht="13.5" customHeight="1">
      <c r="B439" s="29" t="s">
        <v>381</v>
      </c>
      <c r="C439" s="30" t="s">
        <v>215</v>
      </c>
      <c r="D439" s="94"/>
      <c r="E439" s="95"/>
      <c r="F439" s="96"/>
      <c r="G439" s="33" t="s">
        <v>387</v>
      </c>
      <c r="H439" s="34">
        <f>SUM(H440:H441)</f>
        <v>0</v>
      </c>
      <c r="I439" s="35">
        <f>SUM(I440:I441)</f>
        <v>0</v>
      </c>
      <c r="J439" s="35">
        <f>SUM(J440:J441)</f>
        <v>0</v>
      </c>
      <c r="K439" s="36">
        <f t="shared" si="7"/>
        <v>0</v>
      </c>
    </row>
    <row r="440" spans="2:11" ht="13.5" customHeight="1">
      <c r="B440" s="37" t="s">
        <v>381</v>
      </c>
      <c r="C440" s="38" t="s">
        <v>215</v>
      </c>
      <c r="D440" s="39" t="s">
        <v>25</v>
      </c>
      <c r="E440" s="89"/>
      <c r="F440" s="75"/>
      <c r="G440" s="41" t="s">
        <v>384</v>
      </c>
      <c r="H440" s="48">
        <v>0</v>
      </c>
      <c r="I440" s="48">
        <v>0</v>
      </c>
      <c r="J440" s="48">
        <v>0</v>
      </c>
      <c r="K440" s="44">
        <f t="shared" si="7"/>
        <v>0</v>
      </c>
    </row>
    <row r="441" spans="2:11" ht="13.5" customHeight="1">
      <c r="B441" s="37" t="s">
        <v>381</v>
      </c>
      <c r="C441" s="38" t="s">
        <v>215</v>
      </c>
      <c r="D441" s="39" t="s">
        <v>29</v>
      </c>
      <c r="E441" s="89"/>
      <c r="F441" s="75"/>
      <c r="G441" s="41" t="s">
        <v>385</v>
      </c>
      <c r="H441" s="48">
        <v>0</v>
      </c>
      <c r="I441" s="48">
        <v>0</v>
      </c>
      <c r="J441" s="48">
        <v>0</v>
      </c>
      <c r="K441" s="44">
        <f t="shared" si="7"/>
        <v>0</v>
      </c>
    </row>
    <row r="442" spans="2:11" ht="13.5" customHeight="1">
      <c r="B442" s="29" t="s">
        <v>381</v>
      </c>
      <c r="C442" s="30" t="s">
        <v>234</v>
      </c>
      <c r="D442" s="94"/>
      <c r="E442" s="95"/>
      <c r="F442" s="96"/>
      <c r="G442" s="33" t="s">
        <v>388</v>
      </c>
      <c r="H442" s="113">
        <v>21000</v>
      </c>
      <c r="I442" s="124">
        <v>21000</v>
      </c>
      <c r="J442" s="124">
        <v>6105</v>
      </c>
      <c r="K442" s="36">
        <f>I442-J442</f>
        <v>14895</v>
      </c>
    </row>
    <row r="443" spans="2:11" ht="13.5" customHeight="1">
      <c r="B443" s="61"/>
      <c r="C443" s="62"/>
      <c r="D443" s="126"/>
      <c r="E443" s="127"/>
      <c r="F443" s="111"/>
      <c r="G443" s="77"/>
      <c r="H443" s="66"/>
      <c r="I443" s="67"/>
      <c r="J443" s="67"/>
      <c r="K443" s="128"/>
    </row>
    <row r="444" spans="2:11" ht="13.5" customHeight="1">
      <c r="B444" s="21" t="s">
        <v>389</v>
      </c>
      <c r="C444" s="103"/>
      <c r="D444" s="104"/>
      <c r="E444" s="103"/>
      <c r="F444" s="105"/>
      <c r="G444" s="25" t="s">
        <v>390</v>
      </c>
      <c r="H444" s="129">
        <v>0</v>
      </c>
      <c r="I444" s="130">
        <v>0</v>
      </c>
      <c r="J444" s="130"/>
      <c r="K444" s="80">
        <f t="shared" si="7"/>
        <v>0</v>
      </c>
    </row>
    <row r="445" spans="2:11" ht="13.5" customHeight="1">
      <c r="B445" s="100"/>
      <c r="C445" s="101"/>
      <c r="D445" s="102"/>
      <c r="E445" s="89"/>
      <c r="F445" s="75"/>
      <c r="G445" s="47"/>
      <c r="H445" s="42"/>
      <c r="I445" s="50"/>
      <c r="J445" s="50"/>
      <c r="K445" s="44">
        <f t="shared" si="7"/>
        <v>0</v>
      </c>
    </row>
    <row r="446" spans="2:11" ht="15.75" customHeight="1" thickBot="1">
      <c r="B446" s="131"/>
      <c r="C446" s="132"/>
      <c r="D446" s="133"/>
      <c r="E446" s="132"/>
      <c r="F446" s="134"/>
      <c r="G446" s="135" t="s">
        <v>391</v>
      </c>
      <c r="H446" s="136">
        <f>SUM(H11+H224+H319+H323+H362+H365+H372+H389+H398+H416+H422+H432+H444)</f>
        <v>3362962</v>
      </c>
      <c r="I446" s="137">
        <f>SUM(I11+I224+I319+I323+I362+I365+I372+I389+I398+I416+I422+I432+I444)</f>
        <v>3362962</v>
      </c>
      <c r="J446" s="137">
        <f>SUM(J11+J224+J319+J323+J362+J365+J372+J389+J398+J416+J422+J432+J444)</f>
        <v>3108748</v>
      </c>
      <c r="K446" s="138">
        <f t="shared" si="7"/>
        <v>254214</v>
      </c>
    </row>
    <row r="449" ht="12.75">
      <c r="J449" s="139"/>
    </row>
    <row r="451" ht="12.75">
      <c r="J451" s="139"/>
    </row>
    <row r="452" ht="12.75">
      <c r="J452" s="140"/>
    </row>
    <row r="454" spans="10:11" ht="12.75">
      <c r="J454" s="139"/>
      <c r="K454" s="139"/>
    </row>
    <row r="456" ht="12.75">
      <c r="J456" s="139"/>
    </row>
    <row r="457" ht="12.75">
      <c r="J457" s="139"/>
    </row>
  </sheetData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Microsoft</dc:creator>
  <cp:keywords/>
  <dc:description/>
  <cp:lastModifiedBy>Cliente Microsoft</cp:lastModifiedBy>
  <dcterms:created xsi:type="dcterms:W3CDTF">2008-10-24T18:23:45Z</dcterms:created>
  <dcterms:modified xsi:type="dcterms:W3CDTF">2008-10-24T18:29:14Z</dcterms:modified>
  <cp:category/>
  <cp:version/>
  <cp:contentType/>
  <cp:contentStatus/>
</cp:coreProperties>
</file>