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520" activeTab="0"/>
  </bookViews>
  <sheets>
    <sheet name="EDUC-INGRESOS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1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
</t>
        </r>
      </text>
    </comment>
    <comment ref="F137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<sst xmlns="http://schemas.openxmlformats.org/spreadsheetml/2006/main" count="407" uniqueCount="159">
  <si>
    <t>BALANCE DE EJECUCION PRESUPUESTARIA (BEP)</t>
  </si>
  <si>
    <t>I. MUNICIPALIDAD DE:</t>
  </si>
  <si>
    <t>TRIMESTRE:</t>
  </si>
  <si>
    <t>SECTOR:</t>
  </si>
  <si>
    <t>EDUCACION (INGRESOS)</t>
  </si>
  <si>
    <t>3er. TRIMESTRE 2008</t>
  </si>
  <si>
    <t>INGRESOS EDUCACION</t>
  </si>
  <si>
    <t>SUB TITULO</t>
  </si>
  <si>
    <t>ITEM</t>
  </si>
  <si>
    <t>ASIGNACION</t>
  </si>
  <si>
    <t>SUB ASIGNACION</t>
  </si>
  <si>
    <t>DENOMINACION</t>
  </si>
  <si>
    <t>PRESUP. INICIAL</t>
  </si>
  <si>
    <t>PRESUP. VIGENTE</t>
  </si>
  <si>
    <t>INGRESO PERCIBIDO</t>
  </si>
  <si>
    <t>SALDO PRESUP.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</si>
  <si>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</si>
  <si>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</si>
  <si>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</si>
  <si>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</si>
  <si>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</si>
  <si>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</si>
  <si>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</si>
  <si>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</si>
  <si>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</si>
  <si>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</si>
  <si>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</si>
  <si>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</si>
  <si>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</si>
  <si>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</si>
  <si>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</si>
  <si>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</si>
  <si>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</si>
  <si>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</si>
  <si>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</si>
  <si>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</si>
  <si>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</si>
  <si>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</si>
  <si>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</si>
  <si>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</si>
  <si>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</si>
  <si>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</si>
  <si>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</si>
  <si>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</si>
  <si>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</si>
  <si>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</si>
  <si>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</si>
  <si>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</si>
  <si>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</si>
  <si>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</si>
  <si>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</si>
  <si>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</si>
  <si>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</si>
  <si>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</si>
  <si>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</si>
  <si>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De la Subsecretaría de Educación</t>
  </si>
  <si>
    <t>Subvención de Escolaridad</t>
  </si>
  <si>
    <t>Otros Aportes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</si>
  <si>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</si>
  <si>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</si>
  <si>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</si>
  <si>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</si>
  <si>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</si>
  <si>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</si>
  <si>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</si>
  <si>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</si>
  <si>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</si>
  <si>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007</t>
  </si>
  <si>
    <t>Del Tesoro Público</t>
  </si>
  <si>
    <t>Patentes Acuícolas Ley Nº 20.033 Art. 8º</t>
  </si>
  <si>
    <t>Aporte Fiscal Ley Nº 20.198 Art. 7º</t>
  </si>
  <si>
    <t>008</t>
  </si>
  <si>
    <t>De Gobierno Regional</t>
  </si>
  <si>
    <t>2% Subvención para actividades de carácter cultural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</si>
  <si>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</si>
  <si>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</si>
  <si>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</si>
  <si>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</si>
  <si>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</si>
  <si>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</si>
  <si>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</si>
  <si>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</si>
  <si>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</si>
  <si>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</si>
  <si>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</si>
  <si>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</si>
  <si>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</si>
  <si>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</si>
  <si>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</si>
  <si>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</si>
  <si>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</si>
  <si>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</si>
  <si>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</si>
  <si>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</si>
  <si>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</si>
  <si>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</si>
  <si>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</si>
  <si>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</si>
  <si>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</t>
  </si>
  <si>
    <t>Recuperaciones Art. 12 Ley Nº 18.196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</si>
  <si>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</si>
  <si>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</si>
  <si>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</si>
  <si>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</si>
  <si>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</si>
  <si>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</si>
  <si>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</si>
  <si>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</si>
  <si>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</si>
  <si>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</si>
  <si>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 en el Trienio Correspondiente</t>
  </si>
  <si>
    <t>Por Menores Ingr. para Gastos de Oper. Ajustados</t>
  </si>
  <si>
    <t>De Municipalidades no Instaladas</t>
  </si>
  <si>
    <t>FONDOS DE TERCEROS</t>
  </si>
  <si>
    <t>Arancel al Registro de Multas de Tránsito No Pagadas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</si>
  <si>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</si>
  <si>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</si>
  <si>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</si>
  <si>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</si>
  <si>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</si>
  <si>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</si>
  <si>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</si>
  <si>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</si>
  <si>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</si>
  <si>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</si>
  <si>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</si>
  <si>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</si>
  <si>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</si>
  <si>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</si>
  <si>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</si>
  <si>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</si>
  <si>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</si>
  <si>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</si>
  <si>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</si>
  <si>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</si>
  <si>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</si>
  <si>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</si>
  <si>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</si>
  <si>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</si>
  <si>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</si>
  <si>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</si>
  <si>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</si>
  <si>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</si>
  <si>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</si>
  <si>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</si>
  <si>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</si>
  <si>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</si>
  <si>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</si>
  <si>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</si>
  <si>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Patentes Mineras Ley Nº 19.143</t>
  </si>
  <si>
    <t>Casinos de Juegos Ley Nº 19.995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</si>
  <si>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</si>
  <si>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</si>
  <si>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</si>
  <si>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</si>
  <si>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</si>
  <si>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</si>
  <si>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</si>
  <si>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 O T A L      I N G R E S O S............M$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</si>
</sst>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0\-00\-0000"/>
    <numFmt numFmtId="171" formatCode="###,###,###,##0"/>
    <numFmt numFmtId="172" formatCode="d\-mmm\-yy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2" fillId="3" borderId="8" xfId="0" applyNumberFormat="1" applyFont="1" applyFill="1" applyBorder="1" applyAlignment="1" applyProtection="1">
      <alignment horizontal="center" textRotation="90"/>
      <protection/>
    </xf>
    <xf numFmtId="49" fontId="2" fillId="3" borderId="9" xfId="0" applyNumberFormat="1" applyFont="1" applyFill="1" applyBorder="1" applyAlignment="1" applyProtection="1">
      <alignment horizontal="center" textRotation="90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49" fontId="2" fillId="3" borderId="10" xfId="0" applyNumberFormat="1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49" fontId="5" fillId="4" borderId="11" xfId="0" applyNumberFormat="1" applyFont="1" applyFill="1" applyBorder="1" applyAlignment="1" applyProtection="1">
      <alignment horizontal="center" vertical="top"/>
      <protection/>
    </xf>
    <xf numFmtId="49" fontId="5" fillId="4" borderId="12" xfId="0" applyNumberFormat="1" applyFont="1" applyFill="1" applyBorder="1" applyAlignment="1" applyProtection="1">
      <alignment horizontal="center"/>
      <protection/>
    </xf>
    <xf numFmtId="49" fontId="6" fillId="4" borderId="13" xfId="0" applyNumberFormat="1" applyFont="1" applyFill="1" applyBorder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left" vertical="top" wrapText="1"/>
      <protection/>
    </xf>
    <xf numFmtId="3" fontId="5" fillId="4" borderId="11" xfId="0" applyNumberFormat="1" applyFont="1" applyFill="1" applyBorder="1" applyAlignment="1" applyProtection="1">
      <alignment horizontal="right"/>
      <protection/>
    </xf>
    <xf numFmtId="3" fontId="5" fillId="4" borderId="14" xfId="0" applyNumberFormat="1" applyFont="1" applyFill="1" applyBorder="1" applyAlignment="1" applyProtection="1">
      <alignment horizontal="right"/>
      <protection/>
    </xf>
    <xf numFmtId="49" fontId="2" fillId="2" borderId="11" xfId="0" applyNumberFormat="1" applyFont="1" applyFill="1" applyBorder="1" applyAlignment="1" applyProtection="1">
      <alignment horizontal="center"/>
      <protection/>
    </xf>
    <xf numFmtId="49" fontId="2" fillId="2" borderId="12" xfId="0" applyNumberFormat="1" applyFont="1" applyFill="1" applyBorder="1" applyAlignment="1" applyProtection="1">
      <alignment horizontal="center"/>
      <protection/>
    </xf>
    <xf numFmtId="49" fontId="1" fillId="2" borderId="13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/>
      <protection/>
    </xf>
    <xf numFmtId="3" fontId="2" fillId="2" borderId="11" xfId="0" applyNumberFormat="1" applyFont="1" applyFill="1" applyBorder="1" applyAlignment="1" applyProtection="1">
      <alignment horizontal="right"/>
      <protection/>
    </xf>
    <xf numFmtId="3" fontId="2" fillId="2" borderId="12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 horizontal="right"/>
      <protection/>
    </xf>
    <xf numFmtId="3" fontId="1" fillId="0" borderId="12" xfId="0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49" fontId="1" fillId="0" borderId="13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 wrapText="1"/>
      <protection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49" fontId="5" fillId="4" borderId="11" xfId="0" applyNumberFormat="1" applyFont="1" applyFill="1" applyBorder="1" applyAlignment="1" applyProtection="1">
      <alignment horizontal="center"/>
      <protection/>
    </xf>
    <xf numFmtId="0" fontId="5" fillId="4" borderId="2" xfId="0" applyFont="1" applyFill="1" applyBorder="1" applyAlignment="1" applyProtection="1">
      <alignment horizontal="left"/>
      <protection/>
    </xf>
    <xf numFmtId="3" fontId="5" fillId="4" borderId="12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left"/>
      <protection/>
    </xf>
    <xf numFmtId="49" fontId="2" fillId="2" borderId="13" xfId="0" applyNumberFormat="1" applyFont="1" applyFill="1" applyBorder="1" applyAlignment="1" applyProtection="1">
      <alignment horizontal="center"/>
      <protection/>
    </xf>
    <xf numFmtId="3" fontId="1" fillId="2" borderId="11" xfId="0" applyNumberFormat="1" applyFont="1" applyFill="1" applyBorder="1" applyAlignment="1" applyProtection="1">
      <alignment horizontal="right"/>
      <protection locked="0"/>
    </xf>
    <xf numFmtId="3" fontId="1" fillId="2" borderId="12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12" xfId="0" applyNumberFormat="1" applyFont="1" applyFill="1" applyBorder="1" applyAlignment="1" applyProtection="1">
      <alignment horizontal="right"/>
      <protection/>
    </xf>
    <xf numFmtId="3" fontId="5" fillId="4" borderId="11" xfId="0" applyNumberFormat="1" applyFont="1" applyFill="1" applyBorder="1" applyAlignment="1" applyProtection="1">
      <alignment horizontal="right"/>
      <protection locked="0"/>
    </xf>
    <xf numFmtId="49" fontId="5" fillId="0" borderId="11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lef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/>
    </xf>
    <xf numFmtId="3" fontId="1" fillId="0" borderId="19" xfId="0" applyNumberFormat="1" applyFont="1" applyFill="1" applyBorder="1" applyAlignment="1" applyProtection="1">
      <alignment horizontal="right"/>
      <protection/>
    </xf>
    <xf numFmtId="3" fontId="1" fillId="0" borderId="2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trabajo\Victor%20Concha%202\Escritorio\2&#186;TRIM-2008\BEP_TRIMESTRAL_2008_v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San Miguel</v>
          </cell>
        </row>
        <row r="4">
          <cell r="F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5" width="4.8515625" style="1" customWidth="1"/>
    <col min="6" max="6" width="45.8515625" style="1" customWidth="1"/>
    <col min="7" max="10" width="13.7109375" style="1" customWidth="1"/>
    <col min="11" max="16384" width="11.421875" style="1" customWidth="1"/>
  </cols>
  <sheetData>
    <row r="1" spans="2:10" ht="15" customHeight="1"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2:10" ht="1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5" customHeight="1">
      <c r="B3" s="4" t="s">
        <v>1</v>
      </c>
      <c r="C3" s="5"/>
      <c r="D3" s="5"/>
      <c r="E3" s="5"/>
      <c r="F3" s="6" t="str">
        <f>'[1]MUNICIPAL (Ingresos)'!F3</f>
        <v>San Miguel</v>
      </c>
      <c r="G3" s="2"/>
      <c r="H3" s="2"/>
      <c r="I3" s="2"/>
      <c r="J3" s="2"/>
    </row>
    <row r="4" spans="2:10" ht="15" customHeight="1">
      <c r="B4" s="7" t="s">
        <v>2</v>
      </c>
      <c r="C4" s="8"/>
      <c r="D4" s="8"/>
      <c r="E4" s="8"/>
      <c r="F4" s="9">
        <f>'[1]MUNICIPAL (Ingresos)'!F4</f>
        <v>1</v>
      </c>
      <c r="G4" s="2"/>
      <c r="H4" s="2"/>
      <c r="I4" s="2"/>
      <c r="J4" s="2"/>
    </row>
    <row r="5" spans="2:10" ht="15" customHeight="1">
      <c r="B5" s="10" t="s">
        <v>3</v>
      </c>
      <c r="C5" s="11"/>
      <c r="D5" s="11"/>
      <c r="E5" s="12"/>
      <c r="F5" s="13" t="s">
        <v>4</v>
      </c>
      <c r="G5" s="2"/>
      <c r="H5" s="2"/>
      <c r="I5" s="2"/>
      <c r="J5" s="2"/>
    </row>
    <row r="6" spans="2:10" ht="15" customHeight="1">
      <c r="B6" s="2"/>
      <c r="C6" s="2"/>
      <c r="D6" s="2"/>
      <c r="E6" s="2"/>
      <c r="F6" s="14" t="s">
        <v>5</v>
      </c>
      <c r="G6" s="2"/>
      <c r="H6" s="2"/>
      <c r="I6" s="2"/>
      <c r="J6" s="2"/>
    </row>
    <row r="7" spans="2:10" ht="15" customHeight="1" thickBot="1">
      <c r="B7" s="15" t="s">
        <v>6</v>
      </c>
      <c r="C7" s="16"/>
      <c r="D7" s="16"/>
      <c r="E7" s="16"/>
      <c r="F7" s="16"/>
      <c r="G7" s="16"/>
      <c r="H7" s="16"/>
      <c r="I7" s="16"/>
      <c r="J7" s="16"/>
    </row>
    <row r="8" spans="2:10" ht="90" customHeight="1" thickBot="1">
      <c r="B8" s="17" t="s">
        <v>7</v>
      </c>
      <c r="C8" s="18" t="s">
        <v>8</v>
      </c>
      <c r="D8" s="17" t="s">
        <v>9</v>
      </c>
      <c r="E8" s="17" t="s">
        <v>10</v>
      </c>
      <c r="F8" s="19" t="s">
        <v>11</v>
      </c>
      <c r="G8" s="20" t="s">
        <v>12</v>
      </c>
      <c r="H8" s="20" t="s">
        <v>13</v>
      </c>
      <c r="I8" s="20" t="s">
        <v>14</v>
      </c>
      <c r="J8" s="21" t="s">
        <v>15</v>
      </c>
    </row>
    <row r="9" spans="2:10" ht="13.5" customHeight="1">
      <c r="B9" s="22" t="s">
        <v>16</v>
      </c>
      <c r="C9" s="23"/>
      <c r="D9" s="23"/>
      <c r="E9" s="24"/>
      <c r="F9" s="25" t="s">
        <v>17</v>
      </c>
      <c r="G9" s="26">
        <f>SUM(G10+G27+G33+G34)</f>
        <v>0</v>
      </c>
      <c r="H9" s="26">
        <f>SUM(H10+H27+H33+H34)</f>
        <v>0</v>
      </c>
      <c r="I9" s="26">
        <f>SUM(I10+I27+I33+I34)</f>
        <v>0</v>
      </c>
      <c r="J9" s="27">
        <f>H9-I9</f>
        <v>0</v>
      </c>
    </row>
    <row r="10" spans="2:10" ht="13.5" customHeight="1">
      <c r="B10" s="28" t="s">
        <v>16</v>
      </c>
      <c r="C10" s="29" t="s">
        <v>18</v>
      </c>
      <c r="D10" s="29"/>
      <c r="E10" s="30"/>
      <c r="F10" s="31" t="s">
        <v>19</v>
      </c>
      <c r="G10" s="32">
        <f>SUM(G11+G14+G18+G24+G26)</f>
        <v>0</v>
      </c>
      <c r="H10" s="32">
        <f>SUM(H11+H14+H18+H24+H26)</f>
        <v>0</v>
      </c>
      <c r="I10" s="32">
        <f>SUM(I11+I14+I18+I24+I26)</f>
        <v>0</v>
      </c>
      <c r="J10" s="33">
        <f>H10-I10</f>
        <v>0</v>
      </c>
    </row>
    <row r="11" spans="2:10" ht="13.5" customHeight="1">
      <c r="B11" s="34" t="s">
        <v>16</v>
      </c>
      <c r="C11" s="35" t="s">
        <v>18</v>
      </c>
      <c r="D11" s="35" t="s">
        <v>20</v>
      </c>
      <c r="E11" s="36"/>
      <c r="F11" s="37" t="s">
        <v>21</v>
      </c>
      <c r="G11" s="38">
        <f>SUM(G12:G13)</f>
        <v>0</v>
      </c>
      <c r="H11" s="38">
        <f>SUM(H12:H13)</f>
        <v>0</v>
      </c>
      <c r="I11" s="38">
        <f>SUM(I12:I13)</f>
        <v>0</v>
      </c>
      <c r="J11" s="39">
        <f>H11-I11</f>
        <v>0</v>
      </c>
    </row>
    <row r="12" spans="2:10" ht="13.5" customHeight="1">
      <c r="B12" s="40"/>
      <c r="C12" s="41"/>
      <c r="D12" s="41"/>
      <c r="E12" s="42" t="s">
        <v>20</v>
      </c>
      <c r="F12" s="43" t="s">
        <v>22</v>
      </c>
      <c r="G12" s="44">
        <v>0</v>
      </c>
      <c r="H12" s="44">
        <v>0</v>
      </c>
      <c r="I12" s="44">
        <v>0</v>
      </c>
      <c r="J12" s="39">
        <f aca="true" t="shared" si="0" ref="J12:J75">H12-I12</f>
        <v>0</v>
      </c>
    </row>
    <row r="13" spans="2:10" ht="13.5" customHeight="1">
      <c r="B13" s="40"/>
      <c r="C13" s="41"/>
      <c r="D13" s="41"/>
      <c r="E13" s="42" t="s">
        <v>23</v>
      </c>
      <c r="F13" s="43" t="s">
        <v>24</v>
      </c>
      <c r="G13" s="44">
        <v>0</v>
      </c>
      <c r="H13" s="44">
        <v>0</v>
      </c>
      <c r="I13" s="44">
        <v>0</v>
      </c>
      <c r="J13" s="39">
        <f t="shared" si="0"/>
        <v>0</v>
      </c>
    </row>
    <row r="14" spans="2:10" ht="13.5" customHeight="1">
      <c r="B14" s="34" t="s">
        <v>16</v>
      </c>
      <c r="C14" s="35" t="s">
        <v>18</v>
      </c>
      <c r="D14" s="35" t="s">
        <v>23</v>
      </c>
      <c r="E14" s="36"/>
      <c r="F14" s="37" t="s">
        <v>25</v>
      </c>
      <c r="G14" s="38">
        <f>SUM(G15:G17)</f>
        <v>0</v>
      </c>
      <c r="H14" s="38">
        <f>SUM(H15:H17)</f>
        <v>0</v>
      </c>
      <c r="I14" s="38">
        <f>SUM(I15:I17)</f>
        <v>0</v>
      </c>
      <c r="J14" s="39">
        <f t="shared" si="0"/>
        <v>0</v>
      </c>
    </row>
    <row r="15" spans="2:10" ht="13.5" customHeight="1">
      <c r="B15" s="40"/>
      <c r="C15" s="40"/>
      <c r="D15" s="41"/>
      <c r="E15" s="42" t="s">
        <v>20</v>
      </c>
      <c r="F15" s="43" t="s">
        <v>26</v>
      </c>
      <c r="G15" s="44">
        <v>0</v>
      </c>
      <c r="H15" s="44">
        <v>0</v>
      </c>
      <c r="I15" s="44">
        <v>0</v>
      </c>
      <c r="J15" s="39">
        <f t="shared" si="0"/>
        <v>0</v>
      </c>
    </row>
    <row r="16" spans="2:10" ht="13.5" customHeight="1">
      <c r="B16" s="40"/>
      <c r="C16" s="40"/>
      <c r="D16" s="41"/>
      <c r="E16" s="42" t="s">
        <v>23</v>
      </c>
      <c r="F16" s="43" t="s">
        <v>27</v>
      </c>
      <c r="G16" s="44">
        <v>0</v>
      </c>
      <c r="H16" s="44">
        <v>0</v>
      </c>
      <c r="I16" s="44">
        <v>0</v>
      </c>
      <c r="J16" s="39">
        <f t="shared" si="0"/>
        <v>0</v>
      </c>
    </row>
    <row r="17" spans="2:10" ht="13.5" customHeight="1">
      <c r="B17" s="40"/>
      <c r="C17" s="40"/>
      <c r="D17" s="41"/>
      <c r="E17" s="42" t="s">
        <v>28</v>
      </c>
      <c r="F17" s="43" t="s">
        <v>29</v>
      </c>
      <c r="G17" s="44">
        <v>0</v>
      </c>
      <c r="H17" s="44">
        <v>0</v>
      </c>
      <c r="I17" s="44">
        <v>0</v>
      </c>
      <c r="J17" s="39">
        <f t="shared" si="0"/>
        <v>0</v>
      </c>
    </row>
    <row r="18" spans="2:10" ht="13.5" customHeight="1">
      <c r="B18" s="34" t="s">
        <v>16</v>
      </c>
      <c r="C18" s="35" t="s">
        <v>18</v>
      </c>
      <c r="D18" s="35" t="s">
        <v>28</v>
      </c>
      <c r="E18" s="36"/>
      <c r="F18" s="37" t="s">
        <v>30</v>
      </c>
      <c r="G18" s="38">
        <f>SUM(G19:G23)</f>
        <v>0</v>
      </c>
      <c r="H18" s="38">
        <f>SUM(H19:H23)</f>
        <v>0</v>
      </c>
      <c r="I18" s="38">
        <f>SUM(I19:I23)</f>
        <v>0</v>
      </c>
      <c r="J18" s="39">
        <f t="shared" si="0"/>
        <v>0</v>
      </c>
    </row>
    <row r="19" spans="2:10" ht="13.5" customHeight="1">
      <c r="B19" s="40"/>
      <c r="C19" s="41"/>
      <c r="D19" s="41"/>
      <c r="E19" s="42" t="s">
        <v>20</v>
      </c>
      <c r="F19" s="43" t="s">
        <v>31</v>
      </c>
      <c r="G19" s="44">
        <v>0</v>
      </c>
      <c r="H19" s="44">
        <v>0</v>
      </c>
      <c r="I19" s="44">
        <v>0</v>
      </c>
      <c r="J19" s="39">
        <f t="shared" si="0"/>
        <v>0</v>
      </c>
    </row>
    <row r="20" spans="2:10" ht="13.5" customHeight="1">
      <c r="B20" s="40"/>
      <c r="C20" s="41"/>
      <c r="D20" s="41"/>
      <c r="E20" s="42" t="s">
        <v>23</v>
      </c>
      <c r="F20" s="43" t="s">
        <v>32</v>
      </c>
      <c r="G20" s="44">
        <v>0</v>
      </c>
      <c r="H20" s="44">
        <v>0</v>
      </c>
      <c r="I20" s="44">
        <v>0</v>
      </c>
      <c r="J20" s="39">
        <f t="shared" si="0"/>
        <v>0</v>
      </c>
    </row>
    <row r="21" spans="2:10" ht="13.5" customHeight="1">
      <c r="B21" s="40"/>
      <c r="C21" s="41"/>
      <c r="D21" s="41"/>
      <c r="E21" s="42" t="s">
        <v>28</v>
      </c>
      <c r="F21" s="43" t="s">
        <v>33</v>
      </c>
      <c r="G21" s="44">
        <v>0</v>
      </c>
      <c r="H21" s="44">
        <v>0</v>
      </c>
      <c r="I21" s="44">
        <v>0</v>
      </c>
      <c r="J21" s="39">
        <f t="shared" si="0"/>
        <v>0</v>
      </c>
    </row>
    <row r="22" spans="2:10" ht="13.5" customHeight="1">
      <c r="B22" s="40"/>
      <c r="C22" s="41"/>
      <c r="D22" s="41"/>
      <c r="E22" s="42" t="s">
        <v>34</v>
      </c>
      <c r="F22" s="43" t="s">
        <v>35</v>
      </c>
      <c r="G22" s="44">
        <v>0</v>
      </c>
      <c r="H22" s="44">
        <v>0</v>
      </c>
      <c r="I22" s="44">
        <v>0</v>
      </c>
      <c r="J22" s="39">
        <f t="shared" si="0"/>
        <v>0</v>
      </c>
    </row>
    <row r="23" spans="2:10" ht="13.5" customHeight="1">
      <c r="B23" s="40"/>
      <c r="C23" s="41"/>
      <c r="D23" s="41"/>
      <c r="E23" s="45" t="s">
        <v>36</v>
      </c>
      <c r="F23" s="43" t="s">
        <v>37</v>
      </c>
      <c r="G23" s="44">
        <v>0</v>
      </c>
      <c r="H23" s="44">
        <v>0</v>
      </c>
      <c r="I23" s="44">
        <v>0</v>
      </c>
      <c r="J23" s="39">
        <f t="shared" si="0"/>
        <v>0</v>
      </c>
    </row>
    <row r="24" spans="2:10" ht="13.5" customHeight="1">
      <c r="B24" s="34" t="s">
        <v>16</v>
      </c>
      <c r="C24" s="35" t="s">
        <v>18</v>
      </c>
      <c r="D24" s="35" t="s">
        <v>34</v>
      </c>
      <c r="E24" s="36"/>
      <c r="F24" s="37" t="s">
        <v>38</v>
      </c>
      <c r="G24" s="38">
        <f>SUM(G25)</f>
        <v>0</v>
      </c>
      <c r="H24" s="38">
        <f>SUM(H25)</f>
        <v>0</v>
      </c>
      <c r="I24" s="38">
        <f>SUM(I25)</f>
        <v>0</v>
      </c>
      <c r="J24" s="39">
        <f t="shared" si="0"/>
        <v>0</v>
      </c>
    </row>
    <row r="25" spans="2:10" ht="13.5" customHeight="1">
      <c r="B25" s="40"/>
      <c r="C25" s="41"/>
      <c r="D25" s="41" t="s">
        <v>34</v>
      </c>
      <c r="E25" s="42" t="s">
        <v>20</v>
      </c>
      <c r="F25" s="43" t="s">
        <v>39</v>
      </c>
      <c r="G25" s="44">
        <v>0</v>
      </c>
      <c r="H25" s="44">
        <v>0</v>
      </c>
      <c r="I25" s="44">
        <v>0</v>
      </c>
      <c r="J25" s="39">
        <f t="shared" si="0"/>
        <v>0</v>
      </c>
    </row>
    <row r="26" spans="2:10" ht="13.5" customHeight="1">
      <c r="B26" s="34" t="s">
        <v>16</v>
      </c>
      <c r="C26" s="35" t="s">
        <v>18</v>
      </c>
      <c r="D26" s="35" t="s">
        <v>36</v>
      </c>
      <c r="E26" s="36"/>
      <c r="F26" s="37" t="s">
        <v>40</v>
      </c>
      <c r="G26" s="44">
        <v>0</v>
      </c>
      <c r="H26" s="44">
        <v>0</v>
      </c>
      <c r="I26" s="44">
        <v>0</v>
      </c>
      <c r="J26" s="39">
        <f t="shared" si="0"/>
        <v>0</v>
      </c>
    </row>
    <row r="27" spans="2:10" ht="13.5" customHeight="1">
      <c r="B27" s="28" t="s">
        <v>16</v>
      </c>
      <c r="C27" s="29" t="s">
        <v>41</v>
      </c>
      <c r="D27" s="29"/>
      <c r="E27" s="30"/>
      <c r="F27" s="31" t="s">
        <v>42</v>
      </c>
      <c r="G27" s="32">
        <f>SUM(G28+G31+G32)</f>
        <v>0</v>
      </c>
      <c r="H27" s="32">
        <f>SUM(H28+H31+H32)</f>
        <v>0</v>
      </c>
      <c r="I27" s="32">
        <f>SUM(I28+I31+I32)</f>
        <v>0</v>
      </c>
      <c r="J27" s="33">
        <f t="shared" si="0"/>
        <v>0</v>
      </c>
    </row>
    <row r="28" spans="2:10" ht="13.5" customHeight="1">
      <c r="B28" s="34" t="s">
        <v>16</v>
      </c>
      <c r="C28" s="35" t="s">
        <v>41</v>
      </c>
      <c r="D28" s="35" t="s">
        <v>20</v>
      </c>
      <c r="E28" s="36"/>
      <c r="F28" s="37" t="s">
        <v>43</v>
      </c>
      <c r="G28" s="38">
        <f>SUM(G29:G30)</f>
        <v>0</v>
      </c>
      <c r="H28" s="38">
        <f>SUM(H29:H30)</f>
        <v>0</v>
      </c>
      <c r="I28" s="38">
        <f>SUM(I29:I30)</f>
        <v>0</v>
      </c>
      <c r="J28" s="39">
        <f t="shared" si="0"/>
        <v>0</v>
      </c>
    </row>
    <row r="29" spans="2:10" ht="13.5" customHeight="1">
      <c r="B29" s="40"/>
      <c r="C29" s="41"/>
      <c r="D29" s="41"/>
      <c r="E29" s="42" t="s">
        <v>20</v>
      </c>
      <c r="F29" s="43" t="s">
        <v>22</v>
      </c>
      <c r="G29" s="44">
        <v>0</v>
      </c>
      <c r="H29" s="44">
        <v>0</v>
      </c>
      <c r="I29" s="44">
        <v>0</v>
      </c>
      <c r="J29" s="39">
        <f t="shared" si="0"/>
        <v>0</v>
      </c>
    </row>
    <row r="30" spans="2:10" ht="13.5" customHeight="1">
      <c r="B30" s="40"/>
      <c r="C30" s="41"/>
      <c r="D30" s="41"/>
      <c r="E30" s="42" t="s">
        <v>23</v>
      </c>
      <c r="F30" s="43" t="s">
        <v>24</v>
      </c>
      <c r="G30" s="44">
        <v>0</v>
      </c>
      <c r="H30" s="44">
        <v>0</v>
      </c>
      <c r="I30" s="44">
        <v>0</v>
      </c>
      <c r="J30" s="39">
        <f t="shared" si="0"/>
        <v>0</v>
      </c>
    </row>
    <row r="31" spans="2:10" ht="13.5" customHeight="1">
      <c r="B31" s="34" t="s">
        <v>16</v>
      </c>
      <c r="C31" s="35" t="s">
        <v>41</v>
      </c>
      <c r="D31" s="35" t="s">
        <v>23</v>
      </c>
      <c r="E31" s="36"/>
      <c r="F31" s="37" t="s">
        <v>44</v>
      </c>
      <c r="G31" s="44">
        <v>0</v>
      </c>
      <c r="H31" s="44">
        <v>0</v>
      </c>
      <c r="I31" s="44">
        <v>0</v>
      </c>
      <c r="J31" s="39">
        <f t="shared" si="0"/>
        <v>0</v>
      </c>
    </row>
    <row r="32" spans="2:10" ht="13.5" customHeight="1">
      <c r="B32" s="34" t="s">
        <v>16</v>
      </c>
      <c r="C32" s="35" t="s">
        <v>41</v>
      </c>
      <c r="D32" s="35" t="s">
        <v>36</v>
      </c>
      <c r="E32" s="36"/>
      <c r="F32" s="37" t="s">
        <v>37</v>
      </c>
      <c r="G32" s="44">
        <v>0</v>
      </c>
      <c r="H32" s="44">
        <v>0</v>
      </c>
      <c r="I32" s="44">
        <v>0</v>
      </c>
      <c r="J32" s="39">
        <f t="shared" si="0"/>
        <v>0</v>
      </c>
    </row>
    <row r="33" spans="2:10" ht="13.5" customHeight="1">
      <c r="B33" s="28" t="s">
        <v>16</v>
      </c>
      <c r="C33" s="29" t="s">
        <v>16</v>
      </c>
      <c r="D33" s="29"/>
      <c r="E33" s="30"/>
      <c r="F33" s="46" t="s">
        <v>45</v>
      </c>
      <c r="G33" s="47">
        <v>0</v>
      </c>
      <c r="H33" s="47">
        <v>0</v>
      </c>
      <c r="I33" s="47">
        <v>0</v>
      </c>
      <c r="J33" s="33">
        <f t="shared" si="0"/>
        <v>0</v>
      </c>
    </row>
    <row r="34" spans="2:10" ht="13.5" customHeight="1">
      <c r="B34" s="28" t="s">
        <v>16</v>
      </c>
      <c r="C34" s="29" t="s">
        <v>46</v>
      </c>
      <c r="D34" s="29"/>
      <c r="E34" s="30"/>
      <c r="F34" s="31" t="s">
        <v>47</v>
      </c>
      <c r="G34" s="47">
        <v>0</v>
      </c>
      <c r="H34" s="47">
        <v>0</v>
      </c>
      <c r="I34" s="47">
        <v>0</v>
      </c>
      <c r="J34" s="33">
        <f t="shared" si="0"/>
        <v>0</v>
      </c>
    </row>
    <row r="35" spans="2:10" ht="13.5" customHeight="1">
      <c r="B35" s="40"/>
      <c r="C35" s="41"/>
      <c r="D35" s="41"/>
      <c r="E35" s="42"/>
      <c r="F35" s="37"/>
      <c r="G35" s="38"/>
      <c r="H35" s="38"/>
      <c r="I35" s="38"/>
      <c r="J35" s="39">
        <f t="shared" si="0"/>
        <v>0</v>
      </c>
    </row>
    <row r="36" spans="2:10" ht="13.5" customHeight="1">
      <c r="B36" s="48" t="s">
        <v>48</v>
      </c>
      <c r="C36" s="23"/>
      <c r="D36" s="23"/>
      <c r="E36" s="24"/>
      <c r="F36" s="49" t="s">
        <v>49</v>
      </c>
      <c r="G36" s="26">
        <f>SUM(G37+G38+G59+G60+G61+G62)</f>
        <v>3277962</v>
      </c>
      <c r="H36" s="26">
        <f>SUM(H37+H38+H59+H60+H61+H62)</f>
        <v>3299074</v>
      </c>
      <c r="I36" s="26">
        <f>SUM(I37+I38+I59+I60+I61+I62)</f>
        <v>3117506</v>
      </c>
      <c r="J36" s="50">
        <f t="shared" si="0"/>
        <v>181568</v>
      </c>
    </row>
    <row r="37" spans="2:10" ht="13.5" customHeight="1">
      <c r="B37" s="28" t="s">
        <v>48</v>
      </c>
      <c r="C37" s="29" t="s">
        <v>18</v>
      </c>
      <c r="D37" s="29"/>
      <c r="E37" s="30"/>
      <c r="F37" s="31" t="s">
        <v>50</v>
      </c>
      <c r="G37" s="47">
        <v>0</v>
      </c>
      <c r="H37" s="47">
        <v>0</v>
      </c>
      <c r="I37" s="47">
        <v>0</v>
      </c>
      <c r="J37" s="33">
        <f t="shared" si="0"/>
        <v>0</v>
      </c>
    </row>
    <row r="38" spans="2:10" ht="13.5" customHeight="1">
      <c r="B38" s="28" t="s">
        <v>48</v>
      </c>
      <c r="C38" s="29" t="s">
        <v>16</v>
      </c>
      <c r="D38" s="29"/>
      <c r="E38" s="30"/>
      <c r="F38" s="31" t="s">
        <v>51</v>
      </c>
      <c r="G38" s="32">
        <f>SUM(G39+G41+G44+G46+G48+G51+G54+G56+G57+G58)</f>
        <v>3277962</v>
      </c>
      <c r="H38" s="32">
        <f>SUM(H39+H41+H44+H46+H48+H51+H54+H56+H57+H58)</f>
        <v>3299074</v>
      </c>
      <c r="I38" s="32">
        <f>SUM(I39+I41+I44+I46+I48+I51+I54+I56+I57+I58)</f>
        <v>3117506</v>
      </c>
      <c r="J38" s="33">
        <f t="shared" si="0"/>
        <v>181568</v>
      </c>
    </row>
    <row r="39" spans="2:10" ht="13.5" customHeight="1">
      <c r="B39" s="51" t="s">
        <v>52</v>
      </c>
      <c r="C39" s="52" t="s">
        <v>16</v>
      </c>
      <c r="D39" s="52" t="s">
        <v>23</v>
      </c>
      <c r="E39" s="53"/>
      <c r="F39" s="54" t="s">
        <v>53</v>
      </c>
      <c r="G39" s="38">
        <f>SUM(G40)</f>
        <v>6346</v>
      </c>
      <c r="H39" s="38">
        <f>SUM(H40)</f>
        <v>29954</v>
      </c>
      <c r="I39" s="38">
        <f>SUM(I40)</f>
        <v>37165</v>
      </c>
      <c r="J39" s="39">
        <f t="shared" si="0"/>
        <v>-7211</v>
      </c>
    </row>
    <row r="40" spans="2:10" ht="13.5" customHeight="1">
      <c r="B40" s="55"/>
      <c r="C40" s="56"/>
      <c r="D40" s="56"/>
      <c r="E40" s="45" t="s">
        <v>20</v>
      </c>
      <c r="F40" s="57" t="s">
        <v>54</v>
      </c>
      <c r="G40" s="44">
        <v>6346</v>
      </c>
      <c r="H40" s="44">
        <v>29954</v>
      </c>
      <c r="I40" s="44">
        <f>17619+4755+14791</f>
        <v>37165</v>
      </c>
      <c r="J40" s="39">
        <f t="shared" si="0"/>
        <v>-7211</v>
      </c>
    </row>
    <row r="41" spans="2:10" ht="13.5" customHeight="1">
      <c r="B41" s="51" t="s">
        <v>48</v>
      </c>
      <c r="C41" s="52" t="s">
        <v>16</v>
      </c>
      <c r="D41" s="52" t="s">
        <v>28</v>
      </c>
      <c r="E41" s="53"/>
      <c r="F41" s="54" t="s">
        <v>55</v>
      </c>
      <c r="G41" s="38">
        <f>SUM(G42:G43)</f>
        <v>2039616</v>
      </c>
      <c r="H41" s="38">
        <f>SUM(H42:H43)</f>
        <v>2019502</v>
      </c>
      <c r="I41" s="38">
        <f>SUM(I42:I43)</f>
        <v>2138612</v>
      </c>
      <c r="J41" s="39">
        <f t="shared" si="0"/>
        <v>-119110</v>
      </c>
    </row>
    <row r="42" spans="2:10" ht="13.5" customHeight="1">
      <c r="B42" s="55"/>
      <c r="C42" s="56"/>
      <c r="D42" s="56"/>
      <c r="E42" s="45" t="s">
        <v>20</v>
      </c>
      <c r="F42" s="57" t="s">
        <v>56</v>
      </c>
      <c r="G42" s="44">
        <v>2001616</v>
      </c>
      <c r="H42" s="44">
        <f>1481391+23113</f>
        <v>1504504</v>
      </c>
      <c r="I42" s="44">
        <v>1600737</v>
      </c>
      <c r="J42" s="39">
        <f t="shared" si="0"/>
        <v>-96233</v>
      </c>
    </row>
    <row r="43" spans="2:10" ht="13.5" customHeight="1">
      <c r="B43" s="55"/>
      <c r="C43" s="56"/>
      <c r="D43" s="56"/>
      <c r="E43" s="45" t="s">
        <v>23</v>
      </c>
      <c r="F43" s="57" t="s">
        <v>57</v>
      </c>
      <c r="G43" s="44">
        <v>38000</v>
      </c>
      <c r="H43" s="44">
        <v>514998</v>
      </c>
      <c r="I43" s="44">
        <f>311992+194072+31811</f>
        <v>537875</v>
      </c>
      <c r="J43" s="39">
        <f t="shared" si="0"/>
        <v>-22877</v>
      </c>
    </row>
    <row r="44" spans="2:10" ht="13.5" customHeight="1">
      <c r="B44" s="51" t="s">
        <v>48</v>
      </c>
      <c r="C44" s="52" t="s">
        <v>16</v>
      </c>
      <c r="D44" s="52" t="s">
        <v>34</v>
      </c>
      <c r="E44" s="53"/>
      <c r="F44" s="54" t="s">
        <v>58</v>
      </c>
      <c r="G44" s="38">
        <f>SUM(G45)</f>
        <v>0</v>
      </c>
      <c r="H44" s="38">
        <f>SUM(H45)</f>
        <v>7223</v>
      </c>
      <c r="I44" s="38">
        <f>SUM(I45)</f>
        <v>17359</v>
      </c>
      <c r="J44" s="39">
        <f t="shared" si="0"/>
        <v>-10136</v>
      </c>
    </row>
    <row r="45" spans="2:10" ht="13.5" customHeight="1">
      <c r="B45" s="55"/>
      <c r="C45" s="56"/>
      <c r="D45" s="56"/>
      <c r="E45" s="45" t="s">
        <v>20</v>
      </c>
      <c r="F45" s="57" t="s">
        <v>59</v>
      </c>
      <c r="G45" s="44">
        <v>0</v>
      </c>
      <c r="H45" s="44">
        <v>7223</v>
      </c>
      <c r="I45" s="44">
        <v>17359</v>
      </c>
      <c r="J45" s="39">
        <f t="shared" si="0"/>
        <v>-10136</v>
      </c>
    </row>
    <row r="46" spans="2:10" ht="13.5" customHeight="1">
      <c r="B46" s="51" t="s">
        <v>48</v>
      </c>
      <c r="C46" s="52" t="s">
        <v>16</v>
      </c>
      <c r="D46" s="52" t="s">
        <v>60</v>
      </c>
      <c r="E46" s="53"/>
      <c r="F46" s="54" t="s">
        <v>61</v>
      </c>
      <c r="G46" s="38">
        <f>SUM(G47)</f>
        <v>0</v>
      </c>
      <c r="H46" s="38">
        <f>SUM(H47)</f>
        <v>0</v>
      </c>
      <c r="I46" s="38">
        <f>SUM(I47)</f>
        <v>0</v>
      </c>
      <c r="J46" s="39">
        <f t="shared" si="0"/>
        <v>0</v>
      </c>
    </row>
    <row r="47" spans="2:10" ht="13.5" customHeight="1">
      <c r="B47" s="55"/>
      <c r="C47" s="56"/>
      <c r="D47" s="56"/>
      <c r="E47" s="45" t="s">
        <v>20</v>
      </c>
      <c r="F47" s="57" t="s">
        <v>62</v>
      </c>
      <c r="G47" s="44">
        <v>0</v>
      </c>
      <c r="H47" s="44">
        <v>0</v>
      </c>
      <c r="I47" s="44">
        <v>0</v>
      </c>
      <c r="J47" s="39">
        <f t="shared" si="0"/>
        <v>0</v>
      </c>
    </row>
    <row r="48" spans="2:10" ht="13.5" customHeight="1">
      <c r="B48" s="51" t="s">
        <v>48</v>
      </c>
      <c r="C48" s="52" t="s">
        <v>16</v>
      </c>
      <c r="D48" s="52" t="s">
        <v>63</v>
      </c>
      <c r="E48" s="53"/>
      <c r="F48" s="54" t="s">
        <v>64</v>
      </c>
      <c r="G48" s="38">
        <f>SUM(G49:G50)</f>
        <v>0</v>
      </c>
      <c r="H48" s="38">
        <f>SUM(H49:H50)</f>
        <v>0</v>
      </c>
      <c r="I48" s="38">
        <f>SUM(I49:I50)</f>
        <v>0</v>
      </c>
      <c r="J48" s="39">
        <f t="shared" si="0"/>
        <v>0</v>
      </c>
    </row>
    <row r="49" spans="2:10" ht="13.5" customHeight="1">
      <c r="B49" s="55"/>
      <c r="C49" s="56"/>
      <c r="D49" s="56"/>
      <c r="E49" s="45" t="s">
        <v>20</v>
      </c>
      <c r="F49" s="57" t="s">
        <v>65</v>
      </c>
      <c r="G49" s="44">
        <v>0</v>
      </c>
      <c r="H49" s="44">
        <v>0</v>
      </c>
      <c r="I49" s="44">
        <v>0</v>
      </c>
      <c r="J49" s="39">
        <f t="shared" si="0"/>
        <v>0</v>
      </c>
    </row>
    <row r="50" spans="2:10" ht="13.5" customHeight="1">
      <c r="B50" s="55"/>
      <c r="C50" s="56"/>
      <c r="D50" s="56"/>
      <c r="E50" s="45" t="s">
        <v>23</v>
      </c>
      <c r="F50" s="57" t="s">
        <v>66</v>
      </c>
      <c r="G50" s="44">
        <v>0</v>
      </c>
      <c r="H50" s="44">
        <v>0</v>
      </c>
      <c r="I50" s="44">
        <v>0</v>
      </c>
      <c r="J50" s="39">
        <f t="shared" si="0"/>
        <v>0</v>
      </c>
    </row>
    <row r="51" spans="2:10" ht="13.5" customHeight="1">
      <c r="B51" s="51" t="s">
        <v>48</v>
      </c>
      <c r="C51" s="52" t="s">
        <v>16</v>
      </c>
      <c r="D51" s="52" t="s">
        <v>67</v>
      </c>
      <c r="E51" s="53"/>
      <c r="F51" s="54" t="s">
        <v>68</v>
      </c>
      <c r="G51" s="38">
        <f>SUM(G52:G53)</f>
        <v>0</v>
      </c>
      <c r="H51" s="38">
        <f>SUM(H52:H53)</f>
        <v>0</v>
      </c>
      <c r="I51" s="38">
        <f>SUM(I52:I53)</f>
        <v>0</v>
      </c>
      <c r="J51" s="39">
        <f t="shared" si="0"/>
        <v>0</v>
      </c>
    </row>
    <row r="52" spans="2:10" ht="13.5" customHeight="1">
      <c r="B52" s="55"/>
      <c r="C52" s="56"/>
      <c r="D52" s="56"/>
      <c r="E52" s="45" t="s">
        <v>20</v>
      </c>
      <c r="F52" s="57" t="s">
        <v>69</v>
      </c>
      <c r="G52" s="44">
        <v>0</v>
      </c>
      <c r="H52" s="44">
        <v>0</v>
      </c>
      <c r="I52" s="44">
        <v>0</v>
      </c>
      <c r="J52" s="39">
        <f t="shared" si="0"/>
        <v>0</v>
      </c>
    </row>
    <row r="53" spans="2:10" ht="13.5" customHeight="1">
      <c r="B53" s="55"/>
      <c r="C53" s="56"/>
      <c r="D53" s="56"/>
      <c r="E53" s="45" t="s">
        <v>23</v>
      </c>
      <c r="F53" s="57" t="s">
        <v>70</v>
      </c>
      <c r="G53" s="44">
        <v>0</v>
      </c>
      <c r="H53" s="44">
        <v>0</v>
      </c>
      <c r="I53" s="44">
        <v>0</v>
      </c>
      <c r="J53" s="39">
        <f t="shared" si="0"/>
        <v>0</v>
      </c>
    </row>
    <row r="54" spans="2:10" ht="13.5" customHeight="1">
      <c r="B54" s="51" t="s">
        <v>48</v>
      </c>
      <c r="C54" s="52" t="s">
        <v>16</v>
      </c>
      <c r="D54" s="52" t="s">
        <v>71</v>
      </c>
      <c r="E54" s="53"/>
      <c r="F54" s="54" t="s">
        <v>72</v>
      </c>
      <c r="G54" s="38">
        <f>SUM(G55)</f>
        <v>0</v>
      </c>
      <c r="H54" s="38">
        <f>SUM(H55)</f>
        <v>10395</v>
      </c>
      <c r="I54" s="38">
        <f>SUM(I55)</f>
        <v>18810</v>
      </c>
      <c r="J54" s="39">
        <f t="shared" si="0"/>
        <v>-8415</v>
      </c>
    </row>
    <row r="55" spans="2:10" ht="13.5" customHeight="1">
      <c r="B55" s="55"/>
      <c r="C55" s="56"/>
      <c r="D55" s="56"/>
      <c r="E55" s="45" t="s">
        <v>20</v>
      </c>
      <c r="F55" s="57" t="s">
        <v>73</v>
      </c>
      <c r="G55" s="44">
        <v>0</v>
      </c>
      <c r="H55" s="44">
        <v>10395</v>
      </c>
      <c r="I55" s="44">
        <f>10395+8415</f>
        <v>18810</v>
      </c>
      <c r="J55" s="39">
        <f t="shared" si="0"/>
        <v>-8415</v>
      </c>
    </row>
    <row r="56" spans="2:10" ht="13.5" customHeight="1">
      <c r="B56" s="51" t="s">
        <v>48</v>
      </c>
      <c r="C56" s="52" t="s">
        <v>16</v>
      </c>
      <c r="D56" s="52" t="s">
        <v>36</v>
      </c>
      <c r="E56" s="53"/>
      <c r="F56" s="54" t="s">
        <v>74</v>
      </c>
      <c r="G56" s="44">
        <v>0</v>
      </c>
      <c r="H56" s="44">
        <v>0</v>
      </c>
      <c r="I56" s="44"/>
      <c r="J56" s="39">
        <f t="shared" si="0"/>
        <v>0</v>
      </c>
    </row>
    <row r="57" spans="2:10" ht="13.5" customHeight="1">
      <c r="B57" s="51" t="s">
        <v>48</v>
      </c>
      <c r="C57" s="52" t="s">
        <v>16</v>
      </c>
      <c r="D57" s="52" t="s">
        <v>75</v>
      </c>
      <c r="E57" s="53"/>
      <c r="F57" s="54" t="s">
        <v>76</v>
      </c>
      <c r="G57" s="44">
        <v>0</v>
      </c>
      <c r="H57" s="44">
        <v>0</v>
      </c>
      <c r="I57" s="44">
        <v>0</v>
      </c>
      <c r="J57" s="39">
        <f t="shared" si="0"/>
        <v>0</v>
      </c>
    </row>
    <row r="58" spans="2:10" ht="13.5" customHeight="1">
      <c r="B58" s="51" t="s">
        <v>48</v>
      </c>
      <c r="C58" s="52" t="s">
        <v>16</v>
      </c>
      <c r="D58" s="52" t="s">
        <v>77</v>
      </c>
      <c r="E58" s="53"/>
      <c r="F58" s="54" t="s">
        <v>78</v>
      </c>
      <c r="G58" s="44">
        <v>1232000</v>
      </c>
      <c r="H58" s="44">
        <v>1232000</v>
      </c>
      <c r="I58" s="44">
        <f>629060+276500</f>
        <v>905560</v>
      </c>
      <c r="J58" s="39">
        <f t="shared" si="0"/>
        <v>326440</v>
      </c>
    </row>
    <row r="59" spans="2:10" ht="13.5" customHeight="1">
      <c r="B59" s="28" t="s">
        <v>48</v>
      </c>
      <c r="C59" s="29" t="s">
        <v>79</v>
      </c>
      <c r="D59" s="29"/>
      <c r="E59" s="58"/>
      <c r="F59" s="31" t="s">
        <v>80</v>
      </c>
      <c r="G59" s="59">
        <v>0</v>
      </c>
      <c r="H59" s="59">
        <v>0</v>
      </c>
      <c r="I59" s="59">
        <v>0</v>
      </c>
      <c r="J59" s="60">
        <f t="shared" si="0"/>
        <v>0</v>
      </c>
    </row>
    <row r="60" spans="2:10" ht="13.5" customHeight="1">
      <c r="B60" s="28" t="s">
        <v>48</v>
      </c>
      <c r="C60" s="29" t="s">
        <v>48</v>
      </c>
      <c r="D60" s="29"/>
      <c r="E60" s="58"/>
      <c r="F60" s="31" t="s">
        <v>81</v>
      </c>
      <c r="G60" s="59">
        <v>0</v>
      </c>
      <c r="H60" s="59">
        <v>0</v>
      </c>
      <c r="I60" s="59">
        <v>0</v>
      </c>
      <c r="J60" s="60">
        <f t="shared" si="0"/>
        <v>0</v>
      </c>
    </row>
    <row r="61" spans="2:10" ht="13.5" customHeight="1">
      <c r="B61" s="28" t="s">
        <v>48</v>
      </c>
      <c r="C61" s="29" t="s">
        <v>82</v>
      </c>
      <c r="D61" s="29"/>
      <c r="E61" s="58"/>
      <c r="F61" s="31" t="s">
        <v>83</v>
      </c>
      <c r="G61" s="59">
        <v>0</v>
      </c>
      <c r="H61" s="59">
        <v>0</v>
      </c>
      <c r="I61" s="59">
        <v>0</v>
      </c>
      <c r="J61" s="60">
        <f t="shared" si="0"/>
        <v>0</v>
      </c>
    </row>
    <row r="62" spans="2:10" ht="13.5" customHeight="1">
      <c r="B62" s="28" t="s">
        <v>48</v>
      </c>
      <c r="C62" s="29" t="s">
        <v>84</v>
      </c>
      <c r="D62" s="29"/>
      <c r="E62" s="58"/>
      <c r="F62" s="31" t="s">
        <v>85</v>
      </c>
      <c r="G62" s="59">
        <v>0</v>
      </c>
      <c r="H62" s="59">
        <v>0</v>
      </c>
      <c r="I62" s="59">
        <v>0</v>
      </c>
      <c r="J62" s="60">
        <f t="shared" si="0"/>
        <v>0</v>
      </c>
    </row>
    <row r="63" spans="2:10" ht="13.5" customHeight="1">
      <c r="B63" s="34"/>
      <c r="C63" s="35"/>
      <c r="D63" s="35"/>
      <c r="E63" s="42"/>
      <c r="F63" s="37"/>
      <c r="G63" s="38"/>
      <c r="H63" s="38"/>
      <c r="I63" s="38"/>
      <c r="J63" s="39">
        <f t="shared" si="0"/>
        <v>0</v>
      </c>
    </row>
    <row r="64" spans="2:10" ht="13.5" customHeight="1">
      <c r="B64" s="48" t="s">
        <v>82</v>
      </c>
      <c r="C64" s="23"/>
      <c r="D64" s="23"/>
      <c r="E64" s="24"/>
      <c r="F64" s="49" t="s">
        <v>86</v>
      </c>
      <c r="G64" s="26">
        <f>SUM(G65+G66+G67+G68+G69)</f>
        <v>0</v>
      </c>
      <c r="H64" s="26">
        <f>SUM(H65+H66+H67+H68+H69)</f>
        <v>2712</v>
      </c>
      <c r="I64" s="26">
        <f>SUM(I65+I66+I67+I68+I69)</f>
        <v>4914</v>
      </c>
      <c r="J64" s="50">
        <f t="shared" si="0"/>
        <v>-2202</v>
      </c>
    </row>
    <row r="65" spans="2:10" ht="13.5" customHeight="1">
      <c r="B65" s="28" t="s">
        <v>82</v>
      </c>
      <c r="C65" s="29" t="s">
        <v>18</v>
      </c>
      <c r="D65" s="29"/>
      <c r="E65" s="30"/>
      <c r="F65" s="31" t="s">
        <v>87</v>
      </c>
      <c r="G65" s="47">
        <v>0</v>
      </c>
      <c r="H65" s="47">
        <v>2712</v>
      </c>
      <c r="I65" s="47">
        <v>4914</v>
      </c>
      <c r="J65" s="33">
        <f t="shared" si="0"/>
        <v>-2202</v>
      </c>
    </row>
    <row r="66" spans="2:10" ht="13.5" customHeight="1">
      <c r="B66" s="28" t="s">
        <v>82</v>
      </c>
      <c r="C66" s="29" t="s">
        <v>41</v>
      </c>
      <c r="D66" s="29"/>
      <c r="E66" s="30"/>
      <c r="F66" s="31" t="s">
        <v>88</v>
      </c>
      <c r="G66" s="47">
        <v>0</v>
      </c>
      <c r="H66" s="47">
        <v>0</v>
      </c>
      <c r="I66" s="47">
        <v>0</v>
      </c>
      <c r="J66" s="33">
        <f t="shared" si="0"/>
        <v>0</v>
      </c>
    </row>
    <row r="67" spans="2:10" ht="13.5" customHeight="1">
      <c r="B67" s="28" t="s">
        <v>82</v>
      </c>
      <c r="C67" s="29" t="s">
        <v>16</v>
      </c>
      <c r="D67" s="29"/>
      <c r="E67" s="30"/>
      <c r="F67" s="31" t="s">
        <v>89</v>
      </c>
      <c r="G67" s="47">
        <v>0</v>
      </c>
      <c r="H67" s="47">
        <v>0</v>
      </c>
      <c r="I67" s="47">
        <v>0</v>
      </c>
      <c r="J67" s="33">
        <f t="shared" si="0"/>
        <v>0</v>
      </c>
    </row>
    <row r="68" spans="2:10" ht="13.5" customHeight="1">
      <c r="B68" s="28" t="s">
        <v>82</v>
      </c>
      <c r="C68" s="29" t="s">
        <v>79</v>
      </c>
      <c r="D68" s="29"/>
      <c r="E68" s="30"/>
      <c r="F68" s="31" t="s">
        <v>90</v>
      </c>
      <c r="G68" s="47">
        <v>0</v>
      </c>
      <c r="H68" s="47">
        <v>0</v>
      </c>
      <c r="I68" s="47">
        <v>0</v>
      </c>
      <c r="J68" s="33">
        <f t="shared" si="0"/>
        <v>0</v>
      </c>
    </row>
    <row r="69" spans="2:10" ht="13.5" customHeight="1">
      <c r="B69" s="28" t="s">
        <v>82</v>
      </c>
      <c r="C69" s="29" t="s">
        <v>46</v>
      </c>
      <c r="D69" s="29"/>
      <c r="E69" s="30"/>
      <c r="F69" s="31" t="s">
        <v>91</v>
      </c>
      <c r="G69" s="47">
        <v>0</v>
      </c>
      <c r="H69" s="47">
        <v>0</v>
      </c>
      <c r="I69" s="47">
        <v>0</v>
      </c>
      <c r="J69" s="33">
        <f t="shared" si="0"/>
        <v>0</v>
      </c>
    </row>
    <row r="70" spans="2:10" ht="13.5" customHeight="1">
      <c r="B70" s="34"/>
      <c r="C70" s="35"/>
      <c r="D70" s="35"/>
      <c r="E70" s="42"/>
      <c r="F70" s="37"/>
      <c r="G70" s="38"/>
      <c r="H70" s="38"/>
      <c r="I70" s="38"/>
      <c r="J70" s="39">
        <f t="shared" si="0"/>
        <v>0</v>
      </c>
    </row>
    <row r="71" spans="2:10" ht="13.5" customHeight="1">
      <c r="B71" s="48" t="s">
        <v>84</v>
      </c>
      <c r="C71" s="23"/>
      <c r="D71" s="23"/>
      <c r="E71" s="24"/>
      <c r="F71" s="49" t="s">
        <v>92</v>
      </c>
      <c r="G71" s="26">
        <f>SUM(G72+G73)</f>
        <v>40000</v>
      </c>
      <c r="H71" s="26">
        <f>SUM(H72+H73)</f>
        <v>14906</v>
      </c>
      <c r="I71" s="26">
        <f>SUM(I72+I73)</f>
        <v>25296</v>
      </c>
      <c r="J71" s="50">
        <f t="shared" si="0"/>
        <v>-10390</v>
      </c>
    </row>
    <row r="72" spans="2:10" ht="13.5" customHeight="1">
      <c r="B72" s="28" t="s">
        <v>84</v>
      </c>
      <c r="C72" s="29" t="s">
        <v>18</v>
      </c>
      <c r="D72" s="29"/>
      <c r="E72" s="30"/>
      <c r="F72" s="31" t="s">
        <v>93</v>
      </c>
      <c r="G72" s="47">
        <v>0</v>
      </c>
      <c r="H72" s="47">
        <v>0</v>
      </c>
      <c r="I72" s="47"/>
      <c r="J72" s="33">
        <f t="shared" si="0"/>
        <v>0</v>
      </c>
    </row>
    <row r="73" spans="2:10" ht="13.5" customHeight="1">
      <c r="B73" s="28" t="s">
        <v>84</v>
      </c>
      <c r="C73" s="29" t="s">
        <v>41</v>
      </c>
      <c r="D73" s="29"/>
      <c r="E73" s="30"/>
      <c r="F73" s="31" t="s">
        <v>94</v>
      </c>
      <c r="G73" s="47">
        <v>40000</v>
      </c>
      <c r="H73" s="47">
        <v>14906</v>
      </c>
      <c r="I73" s="47">
        <v>25296</v>
      </c>
      <c r="J73" s="33">
        <f t="shared" si="0"/>
        <v>-10390</v>
      </c>
    </row>
    <row r="74" spans="2:10" ht="13.5" customHeight="1">
      <c r="B74" s="40"/>
      <c r="C74" s="41"/>
      <c r="D74" s="41"/>
      <c r="E74" s="42"/>
      <c r="F74" s="43"/>
      <c r="G74" s="38"/>
      <c r="H74" s="38"/>
      <c r="I74" s="38"/>
      <c r="J74" s="39">
        <f t="shared" si="0"/>
        <v>0</v>
      </c>
    </row>
    <row r="75" spans="2:10" ht="13.5" customHeight="1">
      <c r="B75" s="48" t="s">
        <v>95</v>
      </c>
      <c r="C75" s="23"/>
      <c r="D75" s="23"/>
      <c r="E75" s="24"/>
      <c r="F75" s="49" t="s">
        <v>96</v>
      </c>
      <c r="G75" s="26">
        <f>SUM(G76+G79+G88+G92+G95)</f>
        <v>45000</v>
      </c>
      <c r="H75" s="26">
        <f>SUM(H76+H79+H88+H92+H95)</f>
        <v>46270</v>
      </c>
      <c r="I75" s="26">
        <f>SUM(I76+I79+I88+I92+I95)</f>
        <v>80817</v>
      </c>
      <c r="J75" s="50">
        <f t="shared" si="0"/>
        <v>-34547</v>
      </c>
    </row>
    <row r="76" spans="2:10" ht="13.5" customHeight="1">
      <c r="B76" s="28" t="s">
        <v>95</v>
      </c>
      <c r="C76" s="29" t="s">
        <v>18</v>
      </c>
      <c r="D76" s="29"/>
      <c r="E76" s="30"/>
      <c r="F76" s="46" t="s">
        <v>97</v>
      </c>
      <c r="G76" s="32">
        <f>SUM(G77+G78)</f>
        <v>45000</v>
      </c>
      <c r="H76" s="32">
        <f>SUM(H77+H78)</f>
        <v>42270</v>
      </c>
      <c r="I76" s="32">
        <f>SUM(I77+I78)</f>
        <v>66016</v>
      </c>
      <c r="J76" s="33">
        <f aca="true" t="shared" si="1" ref="J76:J139">H76-I76</f>
        <v>-23746</v>
      </c>
    </row>
    <row r="77" spans="2:10" ht="13.5" customHeight="1">
      <c r="B77" s="34" t="s">
        <v>95</v>
      </c>
      <c r="C77" s="35" t="s">
        <v>18</v>
      </c>
      <c r="D77" s="35" t="s">
        <v>20</v>
      </c>
      <c r="E77" s="36"/>
      <c r="F77" s="37" t="s">
        <v>98</v>
      </c>
      <c r="G77" s="44">
        <v>45000</v>
      </c>
      <c r="H77" s="44">
        <v>42270</v>
      </c>
      <c r="I77" s="44">
        <v>66016</v>
      </c>
      <c r="J77" s="39">
        <f t="shared" si="1"/>
        <v>-23746</v>
      </c>
    </row>
    <row r="78" spans="2:10" ht="13.5" customHeight="1">
      <c r="B78" s="34" t="s">
        <v>95</v>
      </c>
      <c r="C78" s="35" t="s">
        <v>18</v>
      </c>
      <c r="D78" s="35" t="s">
        <v>23</v>
      </c>
      <c r="E78" s="36"/>
      <c r="F78" s="37" t="s">
        <v>99</v>
      </c>
      <c r="G78" s="44">
        <v>0</v>
      </c>
      <c r="H78" s="44">
        <v>0</v>
      </c>
      <c r="I78" s="44">
        <v>0</v>
      </c>
      <c r="J78" s="39">
        <f t="shared" si="1"/>
        <v>0</v>
      </c>
    </row>
    <row r="79" spans="2:10" ht="13.5" customHeight="1">
      <c r="B79" s="28" t="s">
        <v>95</v>
      </c>
      <c r="C79" s="29" t="s">
        <v>41</v>
      </c>
      <c r="D79" s="29"/>
      <c r="E79" s="30"/>
      <c r="F79" s="31" t="s">
        <v>100</v>
      </c>
      <c r="G79" s="32">
        <f>SUM(G80+G81+G82+G83+G84+G85+G86+G87)</f>
        <v>0</v>
      </c>
      <c r="H79" s="32">
        <f>SUM(H80+H81+H82+H83+H84+H85+H86+H87)</f>
        <v>0</v>
      </c>
      <c r="I79" s="32">
        <f>SUM(I80+I81+I82+I83+I84+I85+I86+I87)</f>
        <v>0</v>
      </c>
      <c r="J79" s="33">
        <f t="shared" si="1"/>
        <v>0</v>
      </c>
    </row>
    <row r="80" spans="2:10" ht="13.5" customHeight="1">
      <c r="B80" s="34" t="s">
        <v>95</v>
      </c>
      <c r="C80" s="35" t="s">
        <v>41</v>
      </c>
      <c r="D80" s="35" t="s">
        <v>20</v>
      </c>
      <c r="E80" s="36"/>
      <c r="F80" s="37" t="s">
        <v>101</v>
      </c>
      <c r="G80" s="44">
        <v>0</v>
      </c>
      <c r="H80" s="44">
        <v>0</v>
      </c>
      <c r="I80" s="44">
        <v>0</v>
      </c>
      <c r="J80" s="39">
        <f t="shared" si="1"/>
        <v>0</v>
      </c>
    </row>
    <row r="81" spans="2:10" ht="13.5" customHeight="1">
      <c r="B81" s="34" t="s">
        <v>95</v>
      </c>
      <c r="C81" s="35" t="s">
        <v>41</v>
      </c>
      <c r="D81" s="35" t="s">
        <v>23</v>
      </c>
      <c r="E81" s="36"/>
      <c r="F81" s="37" t="s">
        <v>102</v>
      </c>
      <c r="G81" s="44">
        <v>0</v>
      </c>
      <c r="H81" s="44">
        <v>0</v>
      </c>
      <c r="I81" s="44">
        <v>0</v>
      </c>
      <c r="J81" s="39">
        <f t="shared" si="1"/>
        <v>0</v>
      </c>
    </row>
    <row r="82" spans="2:10" ht="13.5" customHeight="1">
      <c r="B82" s="34" t="s">
        <v>95</v>
      </c>
      <c r="C82" s="35" t="s">
        <v>41</v>
      </c>
      <c r="D82" s="35" t="s">
        <v>28</v>
      </c>
      <c r="E82" s="36"/>
      <c r="F82" s="37" t="s">
        <v>103</v>
      </c>
      <c r="G82" s="44">
        <v>0</v>
      </c>
      <c r="H82" s="44">
        <v>0</v>
      </c>
      <c r="I82" s="44">
        <v>0</v>
      </c>
      <c r="J82" s="39">
        <f t="shared" si="1"/>
        <v>0</v>
      </c>
    </row>
    <row r="83" spans="2:10" ht="13.5" customHeight="1">
      <c r="B83" s="51" t="s">
        <v>95</v>
      </c>
      <c r="C83" s="52" t="s">
        <v>41</v>
      </c>
      <c r="D83" s="52" t="s">
        <v>34</v>
      </c>
      <c r="E83" s="53"/>
      <c r="F83" s="54" t="s">
        <v>104</v>
      </c>
      <c r="G83" s="44">
        <v>0</v>
      </c>
      <c r="H83" s="44">
        <v>0</v>
      </c>
      <c r="I83" s="44">
        <v>0</v>
      </c>
      <c r="J83" s="39">
        <f t="shared" si="1"/>
        <v>0</v>
      </c>
    </row>
    <row r="84" spans="2:10" ht="13.5" customHeight="1">
      <c r="B84" s="34" t="s">
        <v>95</v>
      </c>
      <c r="C84" s="35" t="s">
        <v>41</v>
      </c>
      <c r="D84" s="35" t="s">
        <v>60</v>
      </c>
      <c r="E84" s="36"/>
      <c r="F84" s="54" t="s">
        <v>105</v>
      </c>
      <c r="G84" s="44">
        <v>0</v>
      </c>
      <c r="H84" s="44">
        <v>0</v>
      </c>
      <c r="I84" s="44">
        <v>0</v>
      </c>
      <c r="J84" s="39">
        <f t="shared" si="1"/>
        <v>0</v>
      </c>
    </row>
    <row r="85" spans="2:10" ht="13.5" customHeight="1">
      <c r="B85" s="34" t="s">
        <v>95</v>
      </c>
      <c r="C85" s="35" t="s">
        <v>41</v>
      </c>
      <c r="D85" s="35" t="s">
        <v>63</v>
      </c>
      <c r="E85" s="36"/>
      <c r="F85" s="54" t="s">
        <v>106</v>
      </c>
      <c r="G85" s="44">
        <v>0</v>
      </c>
      <c r="H85" s="44">
        <v>0</v>
      </c>
      <c r="I85" s="44">
        <v>0</v>
      </c>
      <c r="J85" s="39">
        <f t="shared" si="1"/>
        <v>0</v>
      </c>
    </row>
    <row r="86" spans="2:10" ht="13.5" customHeight="1">
      <c r="B86" s="34" t="s">
        <v>95</v>
      </c>
      <c r="C86" s="35" t="s">
        <v>41</v>
      </c>
      <c r="D86" s="35" t="s">
        <v>67</v>
      </c>
      <c r="E86" s="36"/>
      <c r="F86" s="54" t="s">
        <v>107</v>
      </c>
      <c r="G86" s="44">
        <v>0</v>
      </c>
      <c r="H86" s="44">
        <v>0</v>
      </c>
      <c r="I86" s="44">
        <v>0</v>
      </c>
      <c r="J86" s="39">
        <f t="shared" si="1"/>
        <v>0</v>
      </c>
    </row>
    <row r="87" spans="2:10" ht="13.5" customHeight="1">
      <c r="B87" s="34" t="s">
        <v>95</v>
      </c>
      <c r="C87" s="35" t="s">
        <v>41</v>
      </c>
      <c r="D87" s="35" t="s">
        <v>71</v>
      </c>
      <c r="E87" s="36"/>
      <c r="F87" s="37" t="s">
        <v>108</v>
      </c>
      <c r="G87" s="44">
        <v>0</v>
      </c>
      <c r="H87" s="44">
        <v>0</v>
      </c>
      <c r="I87" s="44">
        <v>0</v>
      </c>
      <c r="J87" s="39">
        <f t="shared" si="1"/>
        <v>0</v>
      </c>
    </row>
    <row r="88" spans="2:10" ht="13.5" customHeight="1">
      <c r="B88" s="28" t="s">
        <v>95</v>
      </c>
      <c r="C88" s="29" t="s">
        <v>16</v>
      </c>
      <c r="D88" s="29"/>
      <c r="E88" s="30"/>
      <c r="F88" s="46" t="s">
        <v>109</v>
      </c>
      <c r="G88" s="32">
        <f>SUM(G89+G90+G91)</f>
        <v>0</v>
      </c>
      <c r="H88" s="32">
        <f>SUM(H89+H90+H91)</f>
        <v>0</v>
      </c>
      <c r="I88" s="32">
        <f>SUM(I89+I90+I91)</f>
        <v>0</v>
      </c>
      <c r="J88" s="33">
        <f t="shared" si="1"/>
        <v>0</v>
      </c>
    </row>
    <row r="89" spans="2:10" ht="13.5" customHeight="1">
      <c r="B89" s="34" t="s">
        <v>95</v>
      </c>
      <c r="C89" s="35" t="s">
        <v>16</v>
      </c>
      <c r="D89" s="35" t="s">
        <v>20</v>
      </c>
      <c r="E89" s="36"/>
      <c r="F89" s="37" t="s">
        <v>110</v>
      </c>
      <c r="G89" s="44">
        <v>0</v>
      </c>
      <c r="H89" s="44">
        <v>0</v>
      </c>
      <c r="I89" s="44">
        <v>0</v>
      </c>
      <c r="J89" s="39">
        <f t="shared" si="1"/>
        <v>0</v>
      </c>
    </row>
    <row r="90" spans="2:10" ht="13.5" customHeight="1">
      <c r="B90" s="34" t="s">
        <v>95</v>
      </c>
      <c r="C90" s="35" t="s">
        <v>16</v>
      </c>
      <c r="D90" s="35" t="s">
        <v>23</v>
      </c>
      <c r="E90" s="36"/>
      <c r="F90" s="37" t="s">
        <v>111</v>
      </c>
      <c r="G90" s="44">
        <v>0</v>
      </c>
      <c r="H90" s="44">
        <v>0</v>
      </c>
      <c r="I90" s="44">
        <v>0</v>
      </c>
      <c r="J90" s="39">
        <f t="shared" si="1"/>
        <v>0</v>
      </c>
    </row>
    <row r="91" spans="2:10" ht="13.5" customHeight="1">
      <c r="B91" s="34" t="s">
        <v>95</v>
      </c>
      <c r="C91" s="35" t="s">
        <v>16</v>
      </c>
      <c r="D91" s="35" t="s">
        <v>60</v>
      </c>
      <c r="E91" s="36"/>
      <c r="F91" s="37" t="s">
        <v>112</v>
      </c>
      <c r="G91" s="44">
        <v>0</v>
      </c>
      <c r="H91" s="44">
        <v>0</v>
      </c>
      <c r="I91" s="44">
        <v>0</v>
      </c>
      <c r="J91" s="39">
        <f t="shared" si="1"/>
        <v>0</v>
      </c>
    </row>
    <row r="92" spans="2:10" ht="13.5" customHeight="1">
      <c r="B92" s="28" t="s">
        <v>95</v>
      </c>
      <c r="C92" s="29" t="s">
        <v>79</v>
      </c>
      <c r="D92" s="29"/>
      <c r="E92" s="30"/>
      <c r="F92" s="31" t="s">
        <v>113</v>
      </c>
      <c r="G92" s="32">
        <f>SUM(G93+G94)</f>
        <v>0</v>
      </c>
      <c r="H92" s="32">
        <f>SUM(H93+H94)</f>
        <v>0</v>
      </c>
      <c r="I92" s="32">
        <f>SUM(I93+I94)</f>
        <v>0</v>
      </c>
      <c r="J92" s="33">
        <f t="shared" si="1"/>
        <v>0</v>
      </c>
    </row>
    <row r="93" spans="2:10" ht="13.5" customHeight="1">
      <c r="B93" s="52" t="s">
        <v>95</v>
      </c>
      <c r="C93" s="52" t="s">
        <v>79</v>
      </c>
      <c r="D93" s="52" t="s">
        <v>20</v>
      </c>
      <c r="E93" s="53"/>
      <c r="F93" s="54" t="s">
        <v>114</v>
      </c>
      <c r="G93" s="44">
        <v>0</v>
      </c>
      <c r="H93" s="44">
        <v>0</v>
      </c>
      <c r="I93" s="44">
        <v>0</v>
      </c>
      <c r="J93" s="39">
        <f t="shared" si="1"/>
        <v>0</v>
      </c>
    </row>
    <row r="94" spans="2:10" ht="13.5" customHeight="1">
      <c r="B94" s="52" t="s">
        <v>95</v>
      </c>
      <c r="C94" s="52" t="s">
        <v>79</v>
      </c>
      <c r="D94" s="52" t="s">
        <v>36</v>
      </c>
      <c r="E94" s="53"/>
      <c r="F94" s="54" t="s">
        <v>115</v>
      </c>
      <c r="G94" s="44">
        <v>0</v>
      </c>
      <c r="H94" s="44">
        <v>0</v>
      </c>
      <c r="I94" s="44">
        <v>0</v>
      </c>
      <c r="J94" s="39">
        <f t="shared" si="1"/>
        <v>0</v>
      </c>
    </row>
    <row r="95" spans="2:10" ht="13.5" customHeight="1">
      <c r="B95" s="28" t="s">
        <v>95</v>
      </c>
      <c r="C95" s="29" t="s">
        <v>46</v>
      </c>
      <c r="D95" s="29"/>
      <c r="E95" s="30"/>
      <c r="F95" s="31" t="s">
        <v>116</v>
      </c>
      <c r="G95" s="32">
        <f>SUM(G96+G97)</f>
        <v>0</v>
      </c>
      <c r="H95" s="32">
        <f>SUM(H96+H97)</f>
        <v>4000</v>
      </c>
      <c r="I95" s="32">
        <f>SUM(I96+I97)</f>
        <v>14801</v>
      </c>
      <c r="J95" s="33">
        <f t="shared" si="1"/>
        <v>-10801</v>
      </c>
    </row>
    <row r="96" spans="2:10" ht="13.5" customHeight="1">
      <c r="B96" s="34" t="s">
        <v>95</v>
      </c>
      <c r="C96" s="35" t="s">
        <v>46</v>
      </c>
      <c r="D96" s="35" t="s">
        <v>20</v>
      </c>
      <c r="E96" s="36"/>
      <c r="F96" s="37" t="s">
        <v>117</v>
      </c>
      <c r="G96" s="44">
        <v>0</v>
      </c>
      <c r="H96" s="44">
        <v>4000</v>
      </c>
      <c r="I96" s="44">
        <v>4000</v>
      </c>
      <c r="J96" s="39">
        <f t="shared" si="1"/>
        <v>0</v>
      </c>
    </row>
    <row r="97" spans="2:10" ht="13.5" customHeight="1">
      <c r="B97" s="34" t="s">
        <v>95</v>
      </c>
      <c r="C97" s="35" t="s">
        <v>46</v>
      </c>
      <c r="D97" s="35" t="s">
        <v>36</v>
      </c>
      <c r="E97" s="36"/>
      <c r="F97" s="37" t="s">
        <v>37</v>
      </c>
      <c r="G97" s="44">
        <v>0</v>
      </c>
      <c r="H97" s="44">
        <v>0</v>
      </c>
      <c r="I97" s="44">
        <f>6325+1931+2545</f>
        <v>10801</v>
      </c>
      <c r="J97" s="39">
        <f t="shared" si="1"/>
        <v>-10801</v>
      </c>
    </row>
    <row r="98" spans="2:10" ht="13.5" customHeight="1">
      <c r="B98" s="40"/>
      <c r="C98" s="41"/>
      <c r="D98" s="41"/>
      <c r="E98" s="42"/>
      <c r="F98" s="43"/>
      <c r="G98" s="38"/>
      <c r="H98" s="38"/>
      <c r="I98" s="38"/>
      <c r="J98" s="39">
        <f t="shared" si="1"/>
        <v>0</v>
      </c>
    </row>
    <row r="99" spans="2:10" ht="13.5" customHeight="1">
      <c r="B99" s="48" t="s">
        <v>118</v>
      </c>
      <c r="C99" s="23"/>
      <c r="D99" s="23"/>
      <c r="E99" s="24"/>
      <c r="F99" s="49" t="s">
        <v>119</v>
      </c>
      <c r="G99" s="26">
        <f>SUM(G100+G101+G102+G103+G104+G105+G106+G107)</f>
        <v>0</v>
      </c>
      <c r="H99" s="26">
        <f>SUM(H100+H101+H102+H103+H104+H105+H106+H107)</f>
        <v>0</v>
      </c>
      <c r="I99" s="26">
        <f>SUM(I100+I101+I102+I103+I104+I105+I106+I107)</f>
        <v>0</v>
      </c>
      <c r="J99" s="50">
        <f t="shared" si="1"/>
        <v>0</v>
      </c>
    </row>
    <row r="100" spans="2:10" ht="13.5" customHeight="1">
      <c r="B100" s="28" t="s">
        <v>118</v>
      </c>
      <c r="C100" s="29" t="s">
        <v>18</v>
      </c>
      <c r="D100" s="29"/>
      <c r="E100" s="30"/>
      <c r="F100" s="31" t="s">
        <v>120</v>
      </c>
      <c r="G100" s="47">
        <v>0</v>
      </c>
      <c r="H100" s="47">
        <v>0</v>
      </c>
      <c r="I100" s="47">
        <v>0</v>
      </c>
      <c r="J100" s="33">
        <f t="shared" si="1"/>
        <v>0</v>
      </c>
    </row>
    <row r="101" spans="2:10" ht="13.5" customHeight="1">
      <c r="B101" s="28" t="s">
        <v>118</v>
      </c>
      <c r="C101" s="29" t="s">
        <v>41</v>
      </c>
      <c r="D101" s="29"/>
      <c r="E101" s="30"/>
      <c r="F101" s="31" t="s">
        <v>121</v>
      </c>
      <c r="G101" s="47">
        <v>0</v>
      </c>
      <c r="H101" s="47">
        <v>0</v>
      </c>
      <c r="I101" s="47">
        <v>0</v>
      </c>
      <c r="J101" s="33">
        <f t="shared" si="1"/>
        <v>0</v>
      </c>
    </row>
    <row r="102" spans="2:10" ht="13.5" customHeight="1">
      <c r="B102" s="28" t="s">
        <v>118</v>
      </c>
      <c r="C102" s="29" t="s">
        <v>16</v>
      </c>
      <c r="D102" s="29"/>
      <c r="E102" s="30"/>
      <c r="F102" s="31" t="s">
        <v>122</v>
      </c>
      <c r="G102" s="47">
        <v>0</v>
      </c>
      <c r="H102" s="47">
        <v>0</v>
      </c>
      <c r="I102" s="47">
        <v>0</v>
      </c>
      <c r="J102" s="33">
        <f t="shared" si="1"/>
        <v>0</v>
      </c>
    </row>
    <row r="103" spans="2:10" ht="13.5" customHeight="1">
      <c r="B103" s="28" t="s">
        <v>118</v>
      </c>
      <c r="C103" s="29" t="s">
        <v>79</v>
      </c>
      <c r="D103" s="29"/>
      <c r="E103" s="30"/>
      <c r="F103" s="31" t="s">
        <v>123</v>
      </c>
      <c r="G103" s="47">
        <v>0</v>
      </c>
      <c r="H103" s="47">
        <v>0</v>
      </c>
      <c r="I103" s="47">
        <v>0</v>
      </c>
      <c r="J103" s="33">
        <f t="shared" si="1"/>
        <v>0</v>
      </c>
    </row>
    <row r="104" spans="2:10" ht="13.5" customHeight="1">
      <c r="B104" s="28" t="s">
        <v>118</v>
      </c>
      <c r="C104" s="29" t="s">
        <v>48</v>
      </c>
      <c r="D104" s="29"/>
      <c r="E104" s="30"/>
      <c r="F104" s="31" t="s">
        <v>124</v>
      </c>
      <c r="G104" s="47">
        <v>0</v>
      </c>
      <c r="H104" s="47">
        <v>0</v>
      </c>
      <c r="I104" s="47">
        <v>0</v>
      </c>
      <c r="J104" s="33">
        <f t="shared" si="1"/>
        <v>0</v>
      </c>
    </row>
    <row r="105" spans="2:10" ht="13.5" customHeight="1">
      <c r="B105" s="28" t="s">
        <v>118</v>
      </c>
      <c r="C105" s="29" t="s">
        <v>82</v>
      </c>
      <c r="D105" s="29"/>
      <c r="E105" s="30"/>
      <c r="F105" s="31" t="s">
        <v>125</v>
      </c>
      <c r="G105" s="47">
        <v>0</v>
      </c>
      <c r="H105" s="47">
        <v>0</v>
      </c>
      <c r="I105" s="47">
        <v>0</v>
      </c>
      <c r="J105" s="33">
        <f t="shared" si="1"/>
        <v>0</v>
      </c>
    </row>
    <row r="106" spans="2:10" ht="13.5" customHeight="1">
      <c r="B106" s="28" t="s">
        <v>118</v>
      </c>
      <c r="C106" s="29" t="s">
        <v>84</v>
      </c>
      <c r="D106" s="29"/>
      <c r="E106" s="30"/>
      <c r="F106" s="31" t="s">
        <v>126</v>
      </c>
      <c r="G106" s="47">
        <v>0</v>
      </c>
      <c r="H106" s="47">
        <v>0</v>
      </c>
      <c r="I106" s="47">
        <v>0</v>
      </c>
      <c r="J106" s="33">
        <f t="shared" si="1"/>
        <v>0</v>
      </c>
    </row>
    <row r="107" spans="2:10" ht="13.5" customHeight="1">
      <c r="B107" s="28" t="s">
        <v>118</v>
      </c>
      <c r="C107" s="29" t="s">
        <v>46</v>
      </c>
      <c r="D107" s="29"/>
      <c r="E107" s="30"/>
      <c r="F107" s="31" t="s">
        <v>127</v>
      </c>
      <c r="G107" s="47">
        <v>0</v>
      </c>
      <c r="H107" s="47">
        <v>0</v>
      </c>
      <c r="I107" s="47">
        <v>0</v>
      </c>
      <c r="J107" s="33">
        <f t="shared" si="1"/>
        <v>0</v>
      </c>
    </row>
    <row r="108" spans="2:10" ht="13.5" customHeight="1">
      <c r="B108" s="34"/>
      <c r="C108" s="35"/>
      <c r="D108" s="35"/>
      <c r="E108" s="42"/>
      <c r="F108" s="37"/>
      <c r="G108" s="38"/>
      <c r="H108" s="38"/>
      <c r="I108" s="38"/>
      <c r="J108" s="39">
        <f t="shared" si="1"/>
        <v>0</v>
      </c>
    </row>
    <row r="109" spans="2:10" ht="13.5" customHeight="1">
      <c r="B109" s="48" t="s">
        <v>128</v>
      </c>
      <c r="C109" s="23"/>
      <c r="D109" s="23"/>
      <c r="E109" s="24"/>
      <c r="F109" s="49" t="s">
        <v>129</v>
      </c>
      <c r="G109" s="26">
        <f>SUM(G110+G115+G116)</f>
        <v>0</v>
      </c>
      <c r="H109" s="26">
        <f>SUM(H110+H115+H116)</f>
        <v>0</v>
      </c>
      <c r="I109" s="26">
        <f>SUM(I110+I115+I116)</f>
        <v>0</v>
      </c>
      <c r="J109" s="50">
        <f t="shared" si="1"/>
        <v>0</v>
      </c>
    </row>
    <row r="110" spans="2:10" ht="13.5" customHeight="1">
      <c r="B110" s="28" t="s">
        <v>128</v>
      </c>
      <c r="C110" s="29" t="s">
        <v>18</v>
      </c>
      <c r="D110" s="29"/>
      <c r="E110" s="30"/>
      <c r="F110" s="31" t="s">
        <v>130</v>
      </c>
      <c r="G110" s="32">
        <f>SUM(G111+G112+G113+G114)</f>
        <v>0</v>
      </c>
      <c r="H110" s="32">
        <f>SUM(H111+H112+H113+H114)</f>
        <v>0</v>
      </c>
      <c r="I110" s="32">
        <f>SUM(I111+I112+I113+I114)</f>
        <v>0</v>
      </c>
      <c r="J110" s="33">
        <f t="shared" si="1"/>
        <v>0</v>
      </c>
    </row>
    <row r="111" spans="2:10" ht="13.5" customHeight="1">
      <c r="B111" s="34" t="s">
        <v>128</v>
      </c>
      <c r="C111" s="35" t="s">
        <v>18</v>
      </c>
      <c r="D111" s="35" t="s">
        <v>20</v>
      </c>
      <c r="E111" s="36"/>
      <c r="F111" s="37" t="s">
        <v>131</v>
      </c>
      <c r="G111" s="44">
        <v>0</v>
      </c>
      <c r="H111" s="44">
        <v>0</v>
      </c>
      <c r="I111" s="44">
        <v>0</v>
      </c>
      <c r="J111" s="39">
        <f t="shared" si="1"/>
        <v>0</v>
      </c>
    </row>
    <row r="112" spans="2:10" ht="13.5" customHeight="1">
      <c r="B112" s="51" t="s">
        <v>128</v>
      </c>
      <c r="C112" s="52" t="s">
        <v>18</v>
      </c>
      <c r="D112" s="52" t="s">
        <v>28</v>
      </c>
      <c r="E112" s="53"/>
      <c r="F112" s="54" t="s">
        <v>132</v>
      </c>
      <c r="G112" s="44">
        <v>0</v>
      </c>
      <c r="H112" s="44">
        <v>0</v>
      </c>
      <c r="I112" s="44">
        <v>0</v>
      </c>
      <c r="J112" s="39">
        <f t="shared" si="1"/>
        <v>0</v>
      </c>
    </row>
    <row r="113" spans="2:10" ht="13.5" customHeight="1">
      <c r="B113" s="34" t="s">
        <v>128</v>
      </c>
      <c r="C113" s="35" t="s">
        <v>18</v>
      </c>
      <c r="D113" s="35" t="s">
        <v>60</v>
      </c>
      <c r="E113" s="36"/>
      <c r="F113" s="37" t="s">
        <v>133</v>
      </c>
      <c r="G113" s="44">
        <v>0</v>
      </c>
      <c r="H113" s="44">
        <v>0</v>
      </c>
      <c r="I113" s="44">
        <v>0</v>
      </c>
      <c r="J113" s="39">
        <f t="shared" si="1"/>
        <v>0</v>
      </c>
    </row>
    <row r="114" spans="2:10" ht="13.5" customHeight="1">
      <c r="B114" s="34" t="s">
        <v>128</v>
      </c>
      <c r="C114" s="35" t="s">
        <v>18</v>
      </c>
      <c r="D114" s="35" t="s">
        <v>36</v>
      </c>
      <c r="E114" s="36"/>
      <c r="F114" s="37" t="s">
        <v>37</v>
      </c>
      <c r="G114" s="44">
        <v>0</v>
      </c>
      <c r="H114" s="44">
        <v>0</v>
      </c>
      <c r="I114" s="44">
        <v>0</v>
      </c>
      <c r="J114" s="39">
        <f t="shared" si="1"/>
        <v>0</v>
      </c>
    </row>
    <row r="115" spans="2:10" ht="13.5" customHeight="1">
      <c r="B115" s="28" t="s">
        <v>128</v>
      </c>
      <c r="C115" s="29" t="s">
        <v>41</v>
      </c>
      <c r="D115" s="29"/>
      <c r="E115" s="30"/>
      <c r="F115" s="46" t="s">
        <v>134</v>
      </c>
      <c r="G115" s="47">
        <v>0</v>
      </c>
      <c r="H115" s="47">
        <v>0</v>
      </c>
      <c r="I115" s="47">
        <v>0</v>
      </c>
      <c r="J115" s="33">
        <f t="shared" si="1"/>
        <v>0</v>
      </c>
    </row>
    <row r="116" spans="2:10" ht="13.5" customHeight="1">
      <c r="B116" s="28" t="s">
        <v>128</v>
      </c>
      <c r="C116" s="29" t="s">
        <v>46</v>
      </c>
      <c r="D116" s="29"/>
      <c r="E116" s="30"/>
      <c r="F116" s="31" t="s">
        <v>135</v>
      </c>
      <c r="G116" s="47">
        <v>0</v>
      </c>
      <c r="H116" s="47">
        <v>0</v>
      </c>
      <c r="I116" s="47">
        <v>0</v>
      </c>
      <c r="J116" s="33">
        <f t="shared" si="1"/>
        <v>0</v>
      </c>
    </row>
    <row r="117" spans="2:10" ht="13.5" customHeight="1">
      <c r="B117" s="40"/>
      <c r="C117" s="41"/>
      <c r="D117" s="41"/>
      <c r="E117" s="42"/>
      <c r="F117" s="43"/>
      <c r="G117" s="38"/>
      <c r="H117" s="38"/>
      <c r="I117" s="38"/>
      <c r="J117" s="39">
        <f t="shared" si="1"/>
        <v>0</v>
      </c>
    </row>
    <row r="118" spans="2:10" ht="13.5" customHeight="1">
      <c r="B118" s="48" t="s">
        <v>136</v>
      </c>
      <c r="C118" s="23"/>
      <c r="D118" s="23"/>
      <c r="E118" s="24"/>
      <c r="F118" s="49" t="s">
        <v>137</v>
      </c>
      <c r="G118" s="26">
        <f>SUM(G119+G120+G121+G122+G123)</f>
        <v>0</v>
      </c>
      <c r="H118" s="26">
        <f>SUM(H119+H120+H121+H122+H123)</f>
        <v>0</v>
      </c>
      <c r="I118" s="26">
        <f>SUM(I119+I120+I121+I122+I123)</f>
        <v>0</v>
      </c>
      <c r="J118" s="50">
        <f t="shared" si="1"/>
        <v>0</v>
      </c>
    </row>
    <row r="119" spans="2:10" ht="13.5" customHeight="1">
      <c r="B119" s="28" t="s">
        <v>136</v>
      </c>
      <c r="C119" s="29" t="s">
        <v>41</v>
      </c>
      <c r="D119" s="29"/>
      <c r="E119" s="30"/>
      <c r="F119" s="31" t="s">
        <v>138</v>
      </c>
      <c r="G119" s="47">
        <v>0</v>
      </c>
      <c r="H119" s="47">
        <v>0</v>
      </c>
      <c r="I119" s="47">
        <v>0</v>
      </c>
      <c r="J119" s="33">
        <f t="shared" si="1"/>
        <v>0</v>
      </c>
    </row>
    <row r="120" spans="2:10" ht="13.5" customHeight="1">
      <c r="B120" s="28" t="s">
        <v>136</v>
      </c>
      <c r="C120" s="29" t="s">
        <v>82</v>
      </c>
      <c r="D120" s="29"/>
      <c r="E120" s="30"/>
      <c r="F120" s="31" t="s">
        <v>139</v>
      </c>
      <c r="G120" s="47">
        <v>0</v>
      </c>
      <c r="H120" s="47">
        <v>0</v>
      </c>
      <c r="I120" s="47">
        <v>0</v>
      </c>
      <c r="J120" s="33">
        <f t="shared" si="1"/>
        <v>0</v>
      </c>
    </row>
    <row r="121" spans="2:10" ht="13.5" customHeight="1">
      <c r="B121" s="28" t="s">
        <v>136</v>
      </c>
      <c r="C121" s="29" t="s">
        <v>84</v>
      </c>
      <c r="D121" s="29"/>
      <c r="E121" s="30"/>
      <c r="F121" s="31" t="s">
        <v>140</v>
      </c>
      <c r="G121" s="47">
        <v>0</v>
      </c>
      <c r="H121" s="47">
        <v>0</v>
      </c>
      <c r="I121" s="47">
        <v>0</v>
      </c>
      <c r="J121" s="33">
        <f t="shared" si="1"/>
        <v>0</v>
      </c>
    </row>
    <row r="122" spans="2:10" ht="13.5" customHeight="1">
      <c r="B122" s="28" t="s">
        <v>136</v>
      </c>
      <c r="C122" s="29" t="s">
        <v>141</v>
      </c>
      <c r="D122" s="29"/>
      <c r="E122" s="30"/>
      <c r="F122" s="31" t="s">
        <v>142</v>
      </c>
      <c r="G122" s="47">
        <v>0</v>
      </c>
      <c r="H122" s="47">
        <v>0</v>
      </c>
      <c r="I122" s="47">
        <v>0</v>
      </c>
      <c r="J122" s="33">
        <f t="shared" si="1"/>
        <v>0</v>
      </c>
    </row>
    <row r="123" spans="2:10" ht="13.5" customHeight="1">
      <c r="B123" s="28" t="s">
        <v>136</v>
      </c>
      <c r="C123" s="29" t="s">
        <v>118</v>
      </c>
      <c r="D123" s="29"/>
      <c r="E123" s="30"/>
      <c r="F123" s="31" t="s">
        <v>143</v>
      </c>
      <c r="G123" s="47">
        <v>0</v>
      </c>
      <c r="H123" s="47">
        <v>0</v>
      </c>
      <c r="I123" s="47">
        <v>0</v>
      </c>
      <c r="J123" s="33">
        <f t="shared" si="1"/>
        <v>0</v>
      </c>
    </row>
    <row r="124" spans="2:10" ht="13.5" customHeight="1">
      <c r="B124" s="40"/>
      <c r="C124" s="35"/>
      <c r="D124" s="35"/>
      <c r="E124" s="42"/>
      <c r="F124" s="37"/>
      <c r="G124" s="38"/>
      <c r="H124" s="38"/>
      <c r="I124" s="38"/>
      <c r="J124" s="39">
        <f t="shared" si="1"/>
        <v>0</v>
      </c>
    </row>
    <row r="125" spans="2:10" ht="13.5" customHeight="1">
      <c r="B125" s="48" t="s">
        <v>144</v>
      </c>
      <c r="C125" s="23"/>
      <c r="D125" s="23"/>
      <c r="E125" s="24"/>
      <c r="F125" s="49" t="s">
        <v>145</v>
      </c>
      <c r="G125" s="26">
        <f>SUM(G126+G129)</f>
        <v>0</v>
      </c>
      <c r="H125" s="26">
        <f>SUM(H126+H129)</f>
        <v>0</v>
      </c>
      <c r="I125" s="26">
        <f>SUM(I126+I129)</f>
        <v>5000</v>
      </c>
      <c r="J125" s="50">
        <f t="shared" si="1"/>
        <v>-5000</v>
      </c>
    </row>
    <row r="126" spans="2:10" ht="13.5" customHeight="1">
      <c r="B126" s="28" t="s">
        <v>144</v>
      </c>
      <c r="C126" s="29" t="s">
        <v>18</v>
      </c>
      <c r="D126" s="29"/>
      <c r="E126" s="30"/>
      <c r="F126" s="31" t="s">
        <v>50</v>
      </c>
      <c r="G126" s="32">
        <f>SUM(G127+G128)</f>
        <v>0</v>
      </c>
      <c r="H126" s="32">
        <f>SUM(H127+H128)</f>
        <v>0</v>
      </c>
      <c r="I126" s="32">
        <f>SUM(I127+I128)</f>
        <v>5000</v>
      </c>
      <c r="J126" s="33">
        <f t="shared" si="1"/>
        <v>-5000</v>
      </c>
    </row>
    <row r="127" spans="2:10" ht="13.5" customHeight="1">
      <c r="B127" s="51" t="s">
        <v>144</v>
      </c>
      <c r="C127" s="52" t="s">
        <v>18</v>
      </c>
      <c r="D127" s="52" t="s">
        <v>20</v>
      </c>
      <c r="E127" s="53"/>
      <c r="F127" s="54" t="s">
        <v>146</v>
      </c>
      <c r="G127" s="61">
        <v>0</v>
      </c>
      <c r="H127" s="61">
        <v>0</v>
      </c>
      <c r="I127" s="61">
        <v>0</v>
      </c>
      <c r="J127" s="62">
        <f t="shared" si="1"/>
        <v>0</v>
      </c>
    </row>
    <row r="128" spans="2:10" ht="13.5" customHeight="1">
      <c r="B128" s="51" t="s">
        <v>144</v>
      </c>
      <c r="C128" s="52" t="s">
        <v>18</v>
      </c>
      <c r="D128" s="52" t="s">
        <v>36</v>
      </c>
      <c r="E128" s="53"/>
      <c r="F128" s="54" t="s">
        <v>40</v>
      </c>
      <c r="G128" s="61">
        <v>0</v>
      </c>
      <c r="H128" s="61">
        <v>0</v>
      </c>
      <c r="I128" s="61">
        <v>5000</v>
      </c>
      <c r="J128" s="62">
        <f t="shared" si="1"/>
        <v>-5000</v>
      </c>
    </row>
    <row r="129" spans="2:10" ht="13.5" customHeight="1">
      <c r="B129" s="28" t="s">
        <v>144</v>
      </c>
      <c r="C129" s="29" t="s">
        <v>16</v>
      </c>
      <c r="D129" s="29"/>
      <c r="E129" s="30"/>
      <c r="F129" s="31" t="s">
        <v>51</v>
      </c>
      <c r="G129" s="32">
        <f>SUM(G130+G133+G135+G138)</f>
        <v>0</v>
      </c>
      <c r="H129" s="32">
        <f>SUM(H130+H133+H135+H138)</f>
        <v>0</v>
      </c>
      <c r="I129" s="32">
        <f>SUM(I130+I133+I135+I138)</f>
        <v>0</v>
      </c>
      <c r="J129" s="33">
        <f t="shared" si="1"/>
        <v>0</v>
      </c>
    </row>
    <row r="130" spans="2:10" ht="13.5" customHeight="1">
      <c r="B130" s="34" t="s">
        <v>144</v>
      </c>
      <c r="C130" s="52" t="s">
        <v>16</v>
      </c>
      <c r="D130" s="52" t="s">
        <v>23</v>
      </c>
      <c r="E130" s="53"/>
      <c r="F130" s="54" t="s">
        <v>53</v>
      </c>
      <c r="G130" s="38">
        <f>SUM(G131+G132)</f>
        <v>0</v>
      </c>
      <c r="H130" s="38">
        <f>SUM(H131+H132)</f>
        <v>0</v>
      </c>
      <c r="I130" s="38">
        <f>SUM(I131+I132)</f>
        <v>0</v>
      </c>
      <c r="J130" s="39">
        <f t="shared" si="1"/>
        <v>0</v>
      </c>
    </row>
    <row r="131" spans="2:10" ht="13.5" customHeight="1">
      <c r="B131" s="40"/>
      <c r="C131" s="56"/>
      <c r="D131" s="56"/>
      <c r="E131" s="45" t="s">
        <v>20</v>
      </c>
      <c r="F131" s="57" t="s">
        <v>147</v>
      </c>
      <c r="G131" s="44">
        <v>0</v>
      </c>
      <c r="H131" s="44">
        <v>0</v>
      </c>
      <c r="I131" s="44">
        <v>0</v>
      </c>
      <c r="J131" s="39">
        <f t="shared" si="1"/>
        <v>0</v>
      </c>
    </row>
    <row r="132" spans="2:10" ht="13.5" customHeight="1">
      <c r="B132" s="40"/>
      <c r="C132" s="56"/>
      <c r="D132" s="56"/>
      <c r="E132" s="45" t="s">
        <v>23</v>
      </c>
      <c r="F132" s="57" t="s">
        <v>148</v>
      </c>
      <c r="G132" s="44">
        <v>0</v>
      </c>
      <c r="H132" s="44">
        <v>0</v>
      </c>
      <c r="I132" s="44">
        <v>0</v>
      </c>
      <c r="J132" s="39">
        <f t="shared" si="1"/>
        <v>0</v>
      </c>
    </row>
    <row r="133" spans="2:10" ht="13.5" customHeight="1">
      <c r="B133" s="34" t="s">
        <v>144</v>
      </c>
      <c r="C133" s="52" t="s">
        <v>16</v>
      </c>
      <c r="D133" s="52" t="s">
        <v>34</v>
      </c>
      <c r="E133" s="53"/>
      <c r="F133" s="54" t="s">
        <v>55</v>
      </c>
      <c r="G133" s="38">
        <f>SUM(G134)</f>
        <v>0</v>
      </c>
      <c r="H133" s="38">
        <f>SUM(H134)</f>
        <v>0</v>
      </c>
      <c r="I133" s="38">
        <f>SUM(I134)</f>
        <v>0</v>
      </c>
      <c r="J133" s="39">
        <f t="shared" si="1"/>
        <v>0</v>
      </c>
    </row>
    <row r="134" spans="2:10" ht="13.5" customHeight="1">
      <c r="B134" s="40"/>
      <c r="C134" s="56"/>
      <c r="D134" s="56"/>
      <c r="E134" s="45" t="s">
        <v>20</v>
      </c>
      <c r="F134" s="57" t="s">
        <v>57</v>
      </c>
      <c r="G134" s="44">
        <v>0</v>
      </c>
      <c r="H134" s="44">
        <v>0</v>
      </c>
      <c r="I134" s="44"/>
      <c r="J134" s="39">
        <f t="shared" si="1"/>
        <v>0</v>
      </c>
    </row>
    <row r="135" spans="2:10" ht="13.5" customHeight="1">
      <c r="B135" s="34" t="s">
        <v>144</v>
      </c>
      <c r="C135" s="52" t="s">
        <v>16</v>
      </c>
      <c r="D135" s="52" t="s">
        <v>60</v>
      </c>
      <c r="E135" s="53"/>
      <c r="F135" s="54" t="s">
        <v>68</v>
      </c>
      <c r="G135" s="38">
        <f>SUM(G136+G137)</f>
        <v>0</v>
      </c>
      <c r="H135" s="38">
        <f>SUM(H136+H137)</f>
        <v>0</v>
      </c>
      <c r="I135" s="38">
        <f>SUM(I136+I137)</f>
        <v>0</v>
      </c>
      <c r="J135" s="39">
        <f t="shared" si="1"/>
        <v>0</v>
      </c>
    </row>
    <row r="136" spans="2:10" ht="13.5" customHeight="1">
      <c r="B136" s="40"/>
      <c r="C136" s="56"/>
      <c r="D136" s="56"/>
      <c r="E136" s="45" t="s">
        <v>20</v>
      </c>
      <c r="F136" s="57" t="s">
        <v>149</v>
      </c>
      <c r="G136" s="44">
        <v>0</v>
      </c>
      <c r="H136" s="44">
        <v>0</v>
      </c>
      <c r="I136" s="44">
        <v>0</v>
      </c>
      <c r="J136" s="39">
        <f t="shared" si="1"/>
        <v>0</v>
      </c>
    </row>
    <row r="137" spans="2:10" ht="13.5" customHeight="1">
      <c r="B137" s="40"/>
      <c r="C137" s="56"/>
      <c r="D137" s="56"/>
      <c r="E137" s="45" t="s">
        <v>23</v>
      </c>
      <c r="F137" s="57" t="s">
        <v>150</v>
      </c>
      <c r="G137" s="44">
        <v>0</v>
      </c>
      <c r="H137" s="44">
        <v>0</v>
      </c>
      <c r="I137" s="44">
        <v>0</v>
      </c>
      <c r="J137" s="39">
        <f t="shared" si="1"/>
        <v>0</v>
      </c>
    </row>
    <row r="138" spans="2:10" ht="13.5" customHeight="1">
      <c r="B138" s="34" t="s">
        <v>144</v>
      </c>
      <c r="C138" s="52" t="s">
        <v>16</v>
      </c>
      <c r="D138" s="52" t="s">
        <v>36</v>
      </c>
      <c r="E138" s="53"/>
      <c r="F138" s="54" t="s">
        <v>74</v>
      </c>
      <c r="G138" s="44">
        <v>0</v>
      </c>
      <c r="H138" s="44">
        <v>0</v>
      </c>
      <c r="I138" s="44">
        <v>0</v>
      </c>
      <c r="J138" s="39">
        <f t="shared" si="1"/>
        <v>0</v>
      </c>
    </row>
    <row r="139" spans="2:10" ht="13.5" customHeight="1">
      <c r="B139" s="40"/>
      <c r="C139" s="41"/>
      <c r="D139" s="41"/>
      <c r="E139" s="42"/>
      <c r="F139" s="43"/>
      <c r="G139" s="38"/>
      <c r="H139" s="38"/>
      <c r="I139" s="38"/>
      <c r="J139" s="39">
        <f t="shared" si="1"/>
        <v>0</v>
      </c>
    </row>
    <row r="140" spans="2:10" ht="13.5" customHeight="1">
      <c r="B140" s="48" t="s">
        <v>151</v>
      </c>
      <c r="C140" s="23"/>
      <c r="D140" s="23"/>
      <c r="E140" s="24"/>
      <c r="F140" s="49" t="s">
        <v>152</v>
      </c>
      <c r="G140" s="26">
        <f>SUM(G141)</f>
        <v>0</v>
      </c>
      <c r="H140" s="26">
        <f>SUM(H141)</f>
        <v>0</v>
      </c>
      <c r="I140" s="26">
        <f>SUM(I141)</f>
        <v>0</v>
      </c>
      <c r="J140" s="50">
        <f aca="true" t="shared" si="2" ref="J140:J145">H140-I140</f>
        <v>0</v>
      </c>
    </row>
    <row r="141" spans="2:10" ht="13.5" customHeight="1">
      <c r="B141" s="28" t="s">
        <v>151</v>
      </c>
      <c r="C141" s="29" t="s">
        <v>18</v>
      </c>
      <c r="D141" s="29"/>
      <c r="E141" s="30"/>
      <c r="F141" s="31" t="s">
        <v>153</v>
      </c>
      <c r="G141" s="32">
        <f>SUM(G142+G143)</f>
        <v>0</v>
      </c>
      <c r="H141" s="32">
        <f>SUM(H142+H143)</f>
        <v>0</v>
      </c>
      <c r="I141" s="32">
        <f>SUM(I142+I143)</f>
        <v>0</v>
      </c>
      <c r="J141" s="33">
        <f t="shared" si="2"/>
        <v>0</v>
      </c>
    </row>
    <row r="142" spans="2:10" ht="13.5" customHeight="1">
      <c r="B142" s="34" t="s">
        <v>151</v>
      </c>
      <c r="C142" s="35" t="s">
        <v>18</v>
      </c>
      <c r="D142" s="35" t="s">
        <v>23</v>
      </c>
      <c r="E142" s="36"/>
      <c r="F142" s="37" t="s">
        <v>154</v>
      </c>
      <c r="G142" s="44">
        <v>0</v>
      </c>
      <c r="H142" s="44">
        <v>0</v>
      </c>
      <c r="I142" s="44">
        <v>0</v>
      </c>
      <c r="J142" s="39">
        <f t="shared" si="2"/>
        <v>0</v>
      </c>
    </row>
    <row r="143" spans="2:10" ht="13.5" customHeight="1">
      <c r="B143" s="34" t="s">
        <v>151</v>
      </c>
      <c r="C143" s="35" t="s">
        <v>18</v>
      </c>
      <c r="D143" s="35" t="s">
        <v>28</v>
      </c>
      <c r="E143" s="36"/>
      <c r="F143" s="37" t="s">
        <v>155</v>
      </c>
      <c r="G143" s="44">
        <v>0</v>
      </c>
      <c r="H143" s="44">
        <v>0</v>
      </c>
      <c r="I143" s="44">
        <v>0</v>
      </c>
      <c r="J143" s="39">
        <f t="shared" si="2"/>
        <v>0</v>
      </c>
    </row>
    <row r="144" spans="2:10" ht="13.5" customHeight="1">
      <c r="B144" s="34"/>
      <c r="C144" s="41"/>
      <c r="D144" s="41"/>
      <c r="E144" s="42"/>
      <c r="F144" s="43"/>
      <c r="G144" s="38"/>
      <c r="H144" s="38"/>
      <c r="I144" s="38"/>
      <c r="J144" s="39">
        <f t="shared" si="2"/>
        <v>0</v>
      </c>
    </row>
    <row r="145" spans="2:10" ht="13.5" customHeight="1">
      <c r="B145" s="48" t="s">
        <v>156</v>
      </c>
      <c r="C145" s="23"/>
      <c r="D145" s="23"/>
      <c r="E145" s="24"/>
      <c r="F145" s="49" t="s">
        <v>157</v>
      </c>
      <c r="G145" s="63">
        <v>0</v>
      </c>
      <c r="H145" s="63">
        <v>0</v>
      </c>
      <c r="I145" s="63">
        <v>0</v>
      </c>
      <c r="J145" s="50">
        <f t="shared" si="2"/>
        <v>0</v>
      </c>
    </row>
    <row r="146" spans="2:10" ht="13.5" customHeight="1">
      <c r="B146" s="34"/>
      <c r="C146" s="35"/>
      <c r="D146" s="35"/>
      <c r="E146" s="42"/>
      <c r="F146" s="37"/>
      <c r="G146" s="38"/>
      <c r="H146" s="38"/>
      <c r="I146" s="38"/>
      <c r="J146" s="39"/>
    </row>
    <row r="147" spans="2:10" ht="13.5" customHeight="1">
      <c r="B147" s="64"/>
      <c r="C147" s="65"/>
      <c r="D147" s="65"/>
      <c r="E147" s="66"/>
      <c r="F147" s="67" t="s">
        <v>158</v>
      </c>
      <c r="G147" s="68">
        <f>SUM(G9+G36+G64+G71+G75+G99+G109+G118+G125+G140+G145)</f>
        <v>3362962</v>
      </c>
      <c r="H147" s="68">
        <f>SUM(H9+H36+H64+H71+H75+H99+H109+H118+H125+H140+H145)</f>
        <v>3362962</v>
      </c>
      <c r="I147" s="68">
        <f>SUM(I9+I36+I64+I71+I75+I99+I109+I118+I125+I140+I145)</f>
        <v>3233533</v>
      </c>
      <c r="J147" s="69">
        <f>SUM(J9+J36+J64+J71+J75+J99+J109+J118+J125+J140+J145)</f>
        <v>129429</v>
      </c>
    </row>
    <row r="148" spans="2:10" ht="13.5" customHeight="1" thickBot="1">
      <c r="B148" s="70"/>
      <c r="C148" s="71"/>
      <c r="D148" s="71"/>
      <c r="E148" s="72"/>
      <c r="F148" s="73"/>
      <c r="G148" s="74"/>
      <c r="H148" s="74"/>
      <c r="I148" s="74"/>
      <c r="J148" s="75"/>
    </row>
    <row r="151" ht="12.75">
      <c r="I151" s="76"/>
    </row>
  </sheetData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vconcha</dc:creator>
  <cp:keywords/>
  <dc:description/>
  <cp:lastModifiedBy>Cliente Microsoft</cp:lastModifiedBy>
  <dcterms:created xsi:type="dcterms:W3CDTF">2008-10-13T20:51:34Z</dcterms:created>
  <dcterms:modified xsi:type="dcterms:W3CDTF">2008-10-24T18:29:50Z</dcterms:modified>
  <cp:category/>
  <cp:version/>
  <cp:contentType/>
  <cp:contentStatus/>
</cp:coreProperties>
</file>